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8" documentId="8_{DE7A7AB5-0F10-4918-91A2-CE8E2E85C920}" xr6:coauthVersionLast="37" xr6:coauthVersionMax="45" xr10:uidLastSave="{849149FD-2FD3-409D-AA73-3A9D58C19BBE}"/>
  <bookViews>
    <workbookView xWindow="-105" yWindow="-105" windowWidth="30930" windowHeight="12720" xr2:uid="{00000000-000D-0000-FFFF-FFFF00000000}"/>
  </bookViews>
  <sheets>
    <sheet name="Foglio1" sheetId="1" r:id="rId1"/>
    <sheet name="Foglio2" sheetId="2" r:id="rId2"/>
    <sheet name="Foglio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1" l="1"/>
  <c r="H3" i="1"/>
  <c r="H7" i="1"/>
  <c r="H12" i="1"/>
  <c r="H18" i="1"/>
  <c r="H20" i="1"/>
  <c r="H8" i="1" l="1"/>
  <c r="H19" i="1" l="1"/>
  <c r="H49" i="1" l="1"/>
  <c r="H46" i="1" l="1"/>
</calcChain>
</file>

<file path=xl/sharedStrings.xml><?xml version="1.0" encoding="utf-8"?>
<sst xmlns="http://schemas.openxmlformats.org/spreadsheetml/2006/main" count="220" uniqueCount="131">
  <si>
    <t>CIG</t>
  </si>
  <si>
    <t>IMPORTO</t>
  </si>
  <si>
    <t>ENEL SERVIZIO ELETTRICO SPA</t>
  </si>
  <si>
    <t>IREN MERCATO SPA</t>
  </si>
  <si>
    <t>SCADENZA  CIG</t>
  </si>
  <si>
    <t>AREA BROKER CONSULTING SRL (AIG)</t>
  </si>
  <si>
    <t>AGGIUDICATARIO</t>
  </si>
  <si>
    <t>PROCEDURA</t>
  </si>
  <si>
    <t>PROCEDURA NEGOZIATA SENZA PREVIA PUBBLICAZIONE DEL BANDO</t>
  </si>
  <si>
    <t>FONDAZIONE DEI DOTTORI COMMERCIALISTI E DEGLI ESPERTI CONTABILI DI REGGIO EMILIA</t>
  </si>
  <si>
    <t>Void Labs Snc (Voxmail)</t>
  </si>
  <si>
    <t>TiSviluppo S.n.c. di T.E.S.I. S.r.l. e Gianni Roselli</t>
  </si>
  <si>
    <t>La Magica snc</t>
  </si>
  <si>
    <t>OPEN DOT COM</t>
  </si>
  <si>
    <t>3C srl</t>
  </si>
  <si>
    <t>Servizio di consulenza per certificazione gestione qualità a norma UNI EN ISO 9001:2015</t>
  </si>
  <si>
    <t>Intuitus - Michele D'Agnolo</t>
  </si>
  <si>
    <t>Poste Italiane spa</t>
  </si>
  <si>
    <t>31/12/---</t>
  </si>
  <si>
    <t xml:space="preserve"> VISURA SPA (ISI )</t>
  </si>
  <si>
    <t>Kalimera srl</t>
  </si>
  <si>
    <t xml:space="preserve">	ZC529382E9</t>
  </si>
  <si>
    <t>servizio di pulizia locali Ordine - 01/09/2019 - 31/08/2021</t>
  </si>
  <si>
    <t xml:space="preserve"> Z6A1F49C3A</t>
  </si>
  <si>
    <t>ZE3302BEE8</t>
  </si>
  <si>
    <t>FORNITURA ENERGIA ELETTRICA - 2021</t>
  </si>
  <si>
    <t>Z1F302BF06</t>
  </si>
  <si>
    <t>SERVIZIO DI TELERISCALDAMENTO - 2021</t>
  </si>
  <si>
    <t>Z82302BF3C</t>
  </si>
  <si>
    <t>SERVIZI DI TELEFONIA VOCE E INTERNET - ANNO 2021</t>
  </si>
  <si>
    <t>TIM</t>
  </si>
  <si>
    <t xml:space="preserve">	Z13302BDC0</t>
  </si>
  <si>
    <t>Fornitura sigilli e tamponi per iscritti albo - 2021</t>
  </si>
  <si>
    <t>ZEB302BE1F</t>
  </si>
  <si>
    <t>Contratto di manutenzione e adeguamento software Albo e Formazione per ODCEC e fornitura tesserini iscritti - Anno 2021</t>
  </si>
  <si>
    <t>Z5A302BE42</t>
  </si>
  <si>
    <t>FORNITURA BUSINESS KEY, SMARTCARD - CERTIFICATI CNS - ANNO 2021</t>
  </si>
  <si>
    <t>ZBD302BE78</t>
  </si>
  <si>
    <t>FORNITURA N. 3 CASELLE PEC ORDINE - ANNO 2021</t>
  </si>
  <si>
    <t>Z1A302BEA8</t>
  </si>
  <si>
    <t>Servizio di CASELLA POSTALE - ANNO 2021</t>
  </si>
  <si>
    <t>canone manutenzione sito web -2021</t>
  </si>
  <si>
    <t>Z613098698</t>
  </si>
  <si>
    <t>Z1A30EF078</t>
  </si>
  <si>
    <t>MANUTENZIONE STRAORDINARIA IMPIANTO TELEFONICO SEDE ORDINE</t>
  </si>
  <si>
    <t>Z7D318BCB8</t>
  </si>
  <si>
    <t>Seit srl</t>
  </si>
  <si>
    <t>873518892B</t>
  </si>
  <si>
    <t>SERVIZI DI SEGRETERIA ANNO 2021(CPV: ALTRI SERVIZI  98390000-3)</t>
  </si>
  <si>
    <t>IMPORTO EROGATO 2021</t>
  </si>
  <si>
    <t>ENTE PROPONENTE</t>
  </si>
  <si>
    <t xml:space="preserve">ODCEC RE </t>
  </si>
  <si>
    <t xml:space="preserve">OGGETTO </t>
  </si>
  <si>
    <t>Z472F32A79</t>
  </si>
  <si>
    <t>Servizio di ideazione, realizzazione, impaginazione e stampa per pagine pubblicitarie e folder - 2020</t>
  </si>
  <si>
    <t>Delicatessen Design</t>
  </si>
  <si>
    <t>Z532C56B11</t>
  </si>
  <si>
    <t>Coordinamento e realizzazione di attività di ufficio stampa e relazioni pubbliche per l'ODCEC di RE - anno 2020</t>
  </si>
  <si>
    <t>Vincenzo Cavallarin (giornalista)</t>
  </si>
  <si>
    <t xml:space="preserve">	
Z3323DF416</t>
  </si>
  <si>
    <t>Contratto di consulenza ed assistenza in via continuativa per la gestione degli adempimenti in tema di Privacy</t>
  </si>
  <si>
    <t>ATS Consulting srl</t>
  </si>
  <si>
    <t>ZFA2EF96EB</t>
  </si>
  <si>
    <t>Utilizzo della Piattaforma di video streaming per l’erogazione,
di n. 10 (dieci) ore formative, per n. totale di 50 partecipanti,</t>
  </si>
  <si>
    <t>Centro Studi Enti Locali spa</t>
  </si>
  <si>
    <t xml:space="preserve">	
Z1D2EB22E0</t>
  </si>
  <si>
    <t>servizio di pubblicazioni commerciali su media locali - 2020</t>
  </si>
  <si>
    <t>A. MANZONI &amp; C. spa</t>
  </si>
  <si>
    <t>Reggio Sera</t>
  </si>
  <si>
    <t>Kaiti Expansion</t>
  </si>
  <si>
    <t>Z392919542</t>
  </si>
  <si>
    <t>Sviluppo nuovo sito Web Ordine</t>
  </si>
  <si>
    <t>ZF92B9C80B</t>
  </si>
  <si>
    <t>FORNITURA BUSINESS KEY, SMARTCARD - CERTIFICATI CNS - ANNO 2020</t>
  </si>
  <si>
    <t>Spe (Resto del Carlino)</t>
  </si>
  <si>
    <t>ZB931F42F1</t>
  </si>
  <si>
    <t>Fornitura materiale per ufficio - anno 2021</t>
  </si>
  <si>
    <t>LA CONTABILE SPA</t>
  </si>
  <si>
    <t>ZB63206D2D</t>
  </si>
  <si>
    <t>Servizio di gestione newsletter per inviare email multiple (2021-2022)</t>
  </si>
  <si>
    <t>Z363249DA0</t>
  </si>
  <si>
    <t>SANIFICAZIONE VENTILCONVETTORI SEDE ORDINE</t>
  </si>
  <si>
    <t>Eco Servim</t>
  </si>
  <si>
    <t>Z073249FAA</t>
  </si>
  <si>
    <t>Manutenzione estintori</t>
  </si>
  <si>
    <t>DIZETA SNC</t>
  </si>
  <si>
    <t>POLIZZA ASSICURATIVA SEDE ORDINE 2021</t>
  </si>
  <si>
    <t>Generali</t>
  </si>
  <si>
    <t>Z48328E7B3</t>
  </si>
  <si>
    <t>Z213344601</t>
  </si>
  <si>
    <t>Noleggio auditorium per convegno Fallimentare 2021</t>
  </si>
  <si>
    <t>Reggio Children</t>
  </si>
  <si>
    <t>Z1E334462D</t>
  </si>
  <si>
    <t>Servizio di pernottamento relatori in occasione del convegno Fallimentare 2021</t>
  </si>
  <si>
    <t>Hotel Posta</t>
  </si>
  <si>
    <t>Z05334464D</t>
  </si>
  <si>
    <t>pubblicazione commerciale su organi di stampa relativi al convegno Fallimentare 2021</t>
  </si>
  <si>
    <t>Italia oggi - Classpi</t>
  </si>
  <si>
    <t>Z5C33581EE</t>
  </si>
  <si>
    <t xml:space="preserve">	Fornitura omaggi per relatori convegno fallimentare 2021</t>
  </si>
  <si>
    <t>La contabile SPA</t>
  </si>
  <si>
    <t>ZAD335E633</t>
  </si>
  <si>
    <t>Fornitura composizione floreale convegno fallimentare 2021</t>
  </si>
  <si>
    <t>Servizio taxi per relatori in occasione del convegno fallimentare 2021</t>
  </si>
  <si>
    <t>ZAE336505C</t>
  </si>
  <si>
    <t>Z78339DA77</t>
  </si>
  <si>
    <t>Servizio di ristorazione in occasione del Convegno fallimentare 2021</t>
  </si>
  <si>
    <t>Z6333A9304</t>
  </si>
  <si>
    <t>Servizio stampa documenti Covegno fallimentare 2021</t>
  </si>
  <si>
    <t>DUEMME</t>
  </si>
  <si>
    <t>ODCEC RE - BANDI DI GARA E CONTRATTI 2021 - aggiornato al 31/12/2021</t>
  </si>
  <si>
    <t>Z1D33C8DAE</t>
  </si>
  <si>
    <t>Contratto di Servizio di agenzia viaggi per prenotazione biglietti per relatori del convegno fallimentare 2021</t>
  </si>
  <si>
    <t>Travels &amp; Tours di Dall’Asta Gianluca</t>
  </si>
  <si>
    <t>Z8934384D9</t>
  </si>
  <si>
    <t>Noleggio auditorium per evento settimana legalità 2021</t>
  </si>
  <si>
    <t>Pause - Altelier dei sapori</t>
  </si>
  <si>
    <t>Z903481D56</t>
  </si>
  <si>
    <t>servizio di pubblicazioni commerciali su media locali periodo dic 2021 - giu 2022</t>
  </si>
  <si>
    <t>A. MANZONI &amp; C. spa (Gazzetta)</t>
  </si>
  <si>
    <t>Kaiti Expansion (Telereggio)</t>
  </si>
  <si>
    <t>Speed (Resto del Carlino)</t>
  </si>
  <si>
    <t xml:space="preserve"> Z863481D95</t>
  </si>
  <si>
    <t>Coordinamento e realizzazione di attività di ufficio stampa e relazioni pubbliche per l'ODCEC di RE periodo dic 2021 - giu 2022</t>
  </si>
  <si>
    <t>Servizi Tecnologi Mobilità (Emilio Taxi)</t>
  </si>
  <si>
    <t>Fiorista Cilloni</t>
  </si>
  <si>
    <t>Z4434906CB</t>
  </si>
  <si>
    <t>SERVIZI DI SEGRETERIA periodo 01/01/2022 - 31/03/2022</t>
  </si>
  <si>
    <t>Z26302BDF8</t>
  </si>
  <si>
    <t>Canone manutenzione assistenza software Contabilità Ordine - 2021</t>
  </si>
  <si>
    <t>POLIZZA RC PATRIMONIALE PER ORDINE PROFESSIONALE -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</si>
</sst>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d/m/yy;@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/>
    <xf numFmtId="165" fontId="7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5" fontId="6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164" fontId="2" fillId="0" borderId="8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4" fontId="6" fillId="2" borderId="6" xfId="0" quotePrefix="1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14" fontId="6" fillId="2" borderId="4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4" fontId="6" fillId="2" borderId="2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wrapText="1"/>
    </xf>
    <xf numFmtId="14" fontId="6" fillId="0" borderId="2" xfId="0" quotePrefix="1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/>
    </xf>
    <xf numFmtId="166" fontId="9" fillId="0" borderId="2" xfId="0" applyNumberFormat="1" applyFont="1" applyBorder="1" applyAlignment="1">
      <alignment horizontal="right" vertical="center" wrapText="1"/>
    </xf>
    <xf numFmtId="166" fontId="9" fillId="0" borderId="2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14" fontId="6" fillId="2" borderId="5" xfId="0" quotePrefix="1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vertical="center"/>
    </xf>
    <xf numFmtId="166" fontId="9" fillId="0" borderId="5" xfId="0" applyNumberFormat="1" applyFont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4" fontId="6" fillId="0" borderId="2" xfId="0" quotePrefix="1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left" vertical="center" wrapText="1"/>
    </xf>
    <xf numFmtId="166" fontId="9" fillId="2" borderId="2" xfId="0" applyNumberFormat="1" applyFont="1" applyFill="1" applyBorder="1" applyAlignment="1">
      <alignment horizontal="right" vertical="center" wrapText="1"/>
    </xf>
    <xf numFmtId="166" fontId="9" fillId="0" borderId="3" xfId="0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14" fontId="6" fillId="0" borderId="2" xfId="0" quotePrefix="1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4" fontId="6" fillId="0" borderId="2" xfId="0" quotePrefix="1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6" fillId="0" borderId="4" xfId="0" quotePrefix="1" applyNumberFormat="1" applyFont="1" applyFill="1" applyBorder="1" applyAlignment="1">
      <alignment horizontal="center" vertical="center"/>
    </xf>
    <xf numFmtId="14" fontId="6" fillId="0" borderId="6" xfId="0" quotePrefix="1" applyNumberFormat="1" applyFont="1" applyFill="1" applyBorder="1" applyAlignment="1">
      <alignment horizontal="center" vertical="center"/>
    </xf>
    <xf numFmtId="14" fontId="6" fillId="0" borderId="5" xfId="0" quotePrefix="1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6" fontId="9" fillId="0" borderId="3" xfId="0" applyNumberFormat="1" applyFont="1" applyFill="1" applyBorder="1" applyAlignment="1">
      <alignment horizontal="right" vertical="center" wrapText="1"/>
    </xf>
    <xf numFmtId="166" fontId="6" fillId="0" borderId="0" xfId="0" applyNumberFormat="1" applyFont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topLeftCell="A37" workbookViewId="0">
      <selection activeCell="J46" sqref="J46"/>
    </sheetView>
  </sheetViews>
  <sheetFormatPr defaultColWidth="8.85546875" defaultRowHeight="15" x14ac:dyDescent="0.25"/>
  <cols>
    <col min="1" max="1" width="11" style="9" customWidth="1"/>
    <col min="2" max="2" width="14.5703125" style="10" customWidth="1"/>
    <col min="3" max="3" width="64.42578125" style="11" customWidth="1"/>
    <col min="4" max="4" width="41.140625" style="12" customWidth="1"/>
    <col min="5" max="5" width="25.140625" style="2" customWidth="1"/>
    <col min="6" max="6" width="11.5703125" style="13" customWidth="1"/>
    <col min="7" max="7" width="11.42578125" style="14" customWidth="1"/>
    <col min="8" max="8" width="12.85546875" style="2" customWidth="1"/>
    <col min="9" max="9" width="8.85546875" style="3"/>
    <col min="10" max="10" width="9.5703125" style="3" bestFit="1" customWidth="1"/>
    <col min="11" max="16384" width="8.85546875" style="3"/>
  </cols>
  <sheetData>
    <row r="1" spans="1:10" x14ac:dyDescent="0.25">
      <c r="A1" s="85" t="s">
        <v>110</v>
      </c>
      <c r="B1" s="85"/>
      <c r="C1" s="85"/>
      <c r="D1" s="85"/>
      <c r="E1" s="85"/>
      <c r="F1" s="86"/>
      <c r="G1" s="86"/>
    </row>
    <row r="2" spans="1:10" ht="30" x14ac:dyDescent="0.25">
      <c r="A2" s="4" t="s">
        <v>50</v>
      </c>
      <c r="B2" s="5" t="s">
        <v>0</v>
      </c>
      <c r="C2" s="6" t="s">
        <v>52</v>
      </c>
      <c r="D2" s="1" t="s">
        <v>6</v>
      </c>
      <c r="E2" s="7" t="s">
        <v>7</v>
      </c>
      <c r="F2" s="7" t="s">
        <v>4</v>
      </c>
      <c r="G2" s="17" t="s">
        <v>1</v>
      </c>
      <c r="H2" s="18" t="s">
        <v>49</v>
      </c>
    </row>
    <row r="3" spans="1:10" ht="34.5" customHeight="1" x14ac:dyDescent="0.25">
      <c r="A3" s="19" t="s">
        <v>51</v>
      </c>
      <c r="B3" s="20" t="s">
        <v>47</v>
      </c>
      <c r="C3" s="32" t="s">
        <v>48</v>
      </c>
      <c r="D3" s="21" t="s">
        <v>9</v>
      </c>
      <c r="E3" s="44" t="s">
        <v>8</v>
      </c>
      <c r="F3" s="22">
        <v>44561</v>
      </c>
      <c r="G3" s="23">
        <v>50000</v>
      </c>
      <c r="H3" s="54">
        <f>25000+25000</f>
        <v>50000</v>
      </c>
    </row>
    <row r="4" spans="1:10" ht="34.5" customHeight="1" x14ac:dyDescent="0.25">
      <c r="A4" s="19" t="s">
        <v>51</v>
      </c>
      <c r="B4" s="80" t="s">
        <v>126</v>
      </c>
      <c r="C4" s="81" t="s">
        <v>127</v>
      </c>
      <c r="D4" s="82" t="s">
        <v>9</v>
      </c>
      <c r="E4" s="73" t="s">
        <v>8</v>
      </c>
      <c r="F4" s="83">
        <v>44286</v>
      </c>
      <c r="G4" s="84">
        <v>12500</v>
      </c>
      <c r="H4" s="54"/>
      <c r="J4" s="2"/>
    </row>
    <row r="5" spans="1:10" s="15" customFormat="1" ht="21" customHeight="1" x14ac:dyDescent="0.25">
      <c r="A5" s="19" t="s">
        <v>51</v>
      </c>
      <c r="B5" s="39" t="s">
        <v>31</v>
      </c>
      <c r="C5" s="41" t="s">
        <v>32</v>
      </c>
      <c r="D5" s="24" t="s">
        <v>14</v>
      </c>
      <c r="E5" s="45" t="s">
        <v>8</v>
      </c>
      <c r="F5" s="25">
        <v>44561</v>
      </c>
      <c r="G5" s="26">
        <v>250</v>
      </c>
      <c r="H5" s="55">
        <f>80+36+36</f>
        <v>152</v>
      </c>
    </row>
    <row r="6" spans="1:10" s="15" customFormat="1" ht="34.5" customHeight="1" x14ac:dyDescent="0.25">
      <c r="A6" s="19" t="s">
        <v>51</v>
      </c>
      <c r="B6" s="27" t="s">
        <v>128</v>
      </c>
      <c r="C6" s="32" t="s">
        <v>129</v>
      </c>
      <c r="D6" s="28" t="s">
        <v>19</v>
      </c>
      <c r="E6" s="29" t="s">
        <v>8</v>
      </c>
      <c r="F6" s="30">
        <v>44561</v>
      </c>
      <c r="G6" s="31">
        <v>1440</v>
      </c>
      <c r="H6" s="55">
        <v>1440</v>
      </c>
    </row>
    <row r="7" spans="1:10" s="15" customFormat="1" ht="28.5" customHeight="1" x14ac:dyDescent="0.25">
      <c r="A7" s="19" t="s">
        <v>51</v>
      </c>
      <c r="B7" s="27" t="s">
        <v>21</v>
      </c>
      <c r="C7" s="32" t="s">
        <v>22</v>
      </c>
      <c r="D7" s="28" t="s">
        <v>12</v>
      </c>
      <c r="E7" s="44" t="s">
        <v>8</v>
      </c>
      <c r="F7" s="22">
        <v>44439</v>
      </c>
      <c r="G7" s="23">
        <v>4320</v>
      </c>
      <c r="H7" s="55">
        <f>624+328+360+264+360</f>
        <v>1936</v>
      </c>
    </row>
    <row r="8" spans="1:10" s="15" customFormat="1" ht="28.5" customHeight="1" x14ac:dyDescent="0.25">
      <c r="A8" s="19" t="s">
        <v>51</v>
      </c>
      <c r="B8" s="27" t="s">
        <v>33</v>
      </c>
      <c r="C8" s="32" t="s">
        <v>34</v>
      </c>
      <c r="D8" s="24" t="s">
        <v>11</v>
      </c>
      <c r="E8" s="44" t="s">
        <v>8</v>
      </c>
      <c r="F8" s="22">
        <v>44561</v>
      </c>
      <c r="G8" s="23">
        <v>4500</v>
      </c>
      <c r="H8" s="55">
        <f>2304.42+1121.46+1068.96</f>
        <v>4494.84</v>
      </c>
    </row>
    <row r="9" spans="1:10" s="15" customFormat="1" ht="28.5" customHeight="1" x14ac:dyDescent="0.25">
      <c r="A9" s="19" t="s">
        <v>51</v>
      </c>
      <c r="B9" s="27" t="s">
        <v>75</v>
      </c>
      <c r="C9" s="67" t="s">
        <v>76</v>
      </c>
      <c r="D9" s="63" t="s">
        <v>77</v>
      </c>
      <c r="E9" s="68" t="s">
        <v>8</v>
      </c>
      <c r="F9" s="22">
        <v>44561</v>
      </c>
      <c r="G9" s="62">
        <v>250</v>
      </c>
      <c r="H9" s="69">
        <v>115.2</v>
      </c>
    </row>
    <row r="10" spans="1:10" ht="22.5" x14ac:dyDescent="0.25">
      <c r="A10" s="19" t="s">
        <v>51</v>
      </c>
      <c r="B10" s="27" t="s">
        <v>43</v>
      </c>
      <c r="C10" s="56" t="s">
        <v>130</v>
      </c>
      <c r="D10" s="33" t="s">
        <v>5</v>
      </c>
      <c r="E10" s="44" t="s">
        <v>8</v>
      </c>
      <c r="F10" s="34">
        <v>44561</v>
      </c>
      <c r="G10" s="62">
        <v>4500</v>
      </c>
      <c r="H10" s="54">
        <v>4500</v>
      </c>
    </row>
    <row r="11" spans="1:10" s="15" customFormat="1" ht="21.75" customHeight="1" x14ac:dyDescent="0.25">
      <c r="A11" s="19" t="s">
        <v>51</v>
      </c>
      <c r="B11" s="27" t="s">
        <v>35</v>
      </c>
      <c r="C11" s="56" t="s">
        <v>36</v>
      </c>
      <c r="D11" s="87" t="s">
        <v>13</v>
      </c>
      <c r="E11" s="44" t="s">
        <v>8</v>
      </c>
      <c r="F11" s="34">
        <v>44561</v>
      </c>
      <c r="G11" s="62">
        <v>1000</v>
      </c>
      <c r="H11" s="55">
        <v>0</v>
      </c>
    </row>
    <row r="12" spans="1:10" s="15" customFormat="1" ht="23.25" customHeight="1" x14ac:dyDescent="0.25">
      <c r="A12" s="19" t="s">
        <v>51</v>
      </c>
      <c r="B12" s="40" t="s">
        <v>37</v>
      </c>
      <c r="C12" s="56" t="s">
        <v>38</v>
      </c>
      <c r="D12" s="87"/>
      <c r="E12" s="44" t="s">
        <v>8</v>
      </c>
      <c r="F12" s="34">
        <v>44561</v>
      </c>
      <c r="G12" s="62">
        <v>210</v>
      </c>
      <c r="H12" s="55">
        <f>144+72</f>
        <v>216</v>
      </c>
    </row>
    <row r="13" spans="1:10" ht="27.75" customHeight="1" x14ac:dyDescent="0.25">
      <c r="A13" s="19" t="s">
        <v>51</v>
      </c>
      <c r="B13" s="27" t="s">
        <v>23</v>
      </c>
      <c r="C13" s="32" t="s">
        <v>15</v>
      </c>
      <c r="D13" s="57" t="s">
        <v>16</v>
      </c>
      <c r="E13" s="58" t="s">
        <v>8</v>
      </c>
      <c r="F13" s="59" t="s">
        <v>18</v>
      </c>
      <c r="G13" s="60">
        <v>5000</v>
      </c>
      <c r="H13" s="61">
        <v>2560.44</v>
      </c>
    </row>
    <row r="14" spans="1:10" s="15" customFormat="1" ht="30.75" customHeight="1" x14ac:dyDescent="0.25">
      <c r="A14" s="19" t="s">
        <v>51</v>
      </c>
      <c r="B14" s="27" t="s">
        <v>78</v>
      </c>
      <c r="C14" s="32" t="s">
        <v>79</v>
      </c>
      <c r="D14" s="35" t="s">
        <v>10</v>
      </c>
      <c r="E14" s="44" t="s">
        <v>8</v>
      </c>
      <c r="F14" s="34">
        <v>44728</v>
      </c>
      <c r="G14" s="36">
        <v>180</v>
      </c>
      <c r="H14" s="55">
        <v>180</v>
      </c>
      <c r="I14" s="16"/>
    </row>
    <row r="15" spans="1:10" s="15" customFormat="1" ht="30.75" customHeight="1" x14ac:dyDescent="0.25">
      <c r="A15" s="19" t="s">
        <v>51</v>
      </c>
      <c r="B15" s="27" t="s">
        <v>39</v>
      </c>
      <c r="C15" s="42" t="s">
        <v>40</v>
      </c>
      <c r="D15" s="35" t="s">
        <v>17</v>
      </c>
      <c r="E15" s="44" t="s">
        <v>8</v>
      </c>
      <c r="F15" s="34">
        <v>44561</v>
      </c>
      <c r="G15" s="36">
        <v>163.93</v>
      </c>
      <c r="H15" s="55">
        <v>163.93</v>
      </c>
      <c r="I15" s="16"/>
    </row>
    <row r="16" spans="1:10" ht="30.75" customHeight="1" x14ac:dyDescent="0.25">
      <c r="A16" s="19" t="s">
        <v>51</v>
      </c>
      <c r="B16" s="27" t="s">
        <v>42</v>
      </c>
      <c r="C16" s="43" t="s">
        <v>41</v>
      </c>
      <c r="D16" s="35" t="s">
        <v>20</v>
      </c>
      <c r="E16" s="44" t="s">
        <v>8</v>
      </c>
      <c r="F16" s="34">
        <v>44561</v>
      </c>
      <c r="G16" s="36">
        <v>1000</v>
      </c>
      <c r="H16" s="54"/>
      <c r="I16" s="8"/>
    </row>
    <row r="17" spans="1:11" ht="30.75" customHeight="1" x14ac:dyDescent="0.25">
      <c r="A17" s="19" t="s">
        <v>51</v>
      </c>
      <c r="B17" s="35" t="s">
        <v>45</v>
      </c>
      <c r="C17" s="43" t="s">
        <v>44</v>
      </c>
      <c r="D17" s="35" t="s">
        <v>46</v>
      </c>
      <c r="E17" s="44" t="s">
        <v>8</v>
      </c>
      <c r="F17" s="34">
        <v>44561</v>
      </c>
      <c r="G17" s="36">
        <v>150</v>
      </c>
      <c r="H17" s="54">
        <v>120</v>
      </c>
      <c r="I17" s="8"/>
    </row>
    <row r="18" spans="1:11" ht="23.25" x14ac:dyDescent="0.25">
      <c r="A18" s="19" t="s">
        <v>51</v>
      </c>
      <c r="B18" s="27" t="s">
        <v>24</v>
      </c>
      <c r="C18" s="37" t="s">
        <v>25</v>
      </c>
      <c r="D18" s="33" t="s">
        <v>2</v>
      </c>
      <c r="E18" s="46" t="s">
        <v>8</v>
      </c>
      <c r="F18" s="34">
        <v>44561</v>
      </c>
      <c r="G18" s="38">
        <v>2500</v>
      </c>
      <c r="H18" s="54">
        <f>673.42+106.25+151.77+141.96+184.71+184.73+134.82</f>
        <v>1577.6599999999999</v>
      </c>
    </row>
    <row r="19" spans="1:11" ht="23.25" x14ac:dyDescent="0.25">
      <c r="A19" s="19" t="s">
        <v>51</v>
      </c>
      <c r="B19" s="27" t="s">
        <v>26</v>
      </c>
      <c r="C19" s="37" t="s">
        <v>27</v>
      </c>
      <c r="D19" s="33" t="s">
        <v>3</v>
      </c>
      <c r="E19" s="46" t="s">
        <v>8</v>
      </c>
      <c r="F19" s="34">
        <v>44561</v>
      </c>
      <c r="G19" s="38">
        <v>7000</v>
      </c>
      <c r="H19" s="54">
        <f>2347.97+230.41+400.08+107.94+551.75+58.68+369.67</f>
        <v>4066.4999999999995</v>
      </c>
    </row>
    <row r="20" spans="1:11" ht="23.25" x14ac:dyDescent="0.25">
      <c r="A20" s="19" t="s">
        <v>51</v>
      </c>
      <c r="B20" s="27" t="s">
        <v>28</v>
      </c>
      <c r="C20" s="37" t="s">
        <v>29</v>
      </c>
      <c r="D20" s="33" t="s">
        <v>30</v>
      </c>
      <c r="E20" s="46" t="s">
        <v>8</v>
      </c>
      <c r="F20" s="34">
        <v>44561</v>
      </c>
      <c r="G20" s="75">
        <v>9016</v>
      </c>
      <c r="H20" s="55">
        <f>4663.88+160+170+160+160+338+70+473.98+160+90+3.98+370+170+70+160+174.98+338+338+70+167.49+170+160+3.98+370+90+167.49</f>
        <v>9269.7799999999988</v>
      </c>
    </row>
    <row r="21" spans="1:11" ht="22.5" x14ac:dyDescent="0.25">
      <c r="A21" s="19" t="s">
        <v>51</v>
      </c>
      <c r="B21" s="64" t="s">
        <v>80</v>
      </c>
      <c r="C21" s="52" t="s">
        <v>81</v>
      </c>
      <c r="D21" s="64" t="s">
        <v>82</v>
      </c>
      <c r="E21" s="65" t="s">
        <v>8</v>
      </c>
      <c r="F21" s="66">
        <v>44561</v>
      </c>
      <c r="G21" s="75">
        <v>975</v>
      </c>
      <c r="H21" s="55">
        <v>975</v>
      </c>
    </row>
    <row r="22" spans="1:11" ht="22.5" x14ac:dyDescent="0.25">
      <c r="A22" s="19" t="s">
        <v>51</v>
      </c>
      <c r="B22" s="64" t="s">
        <v>83</v>
      </c>
      <c r="C22" s="52" t="s">
        <v>84</v>
      </c>
      <c r="D22" s="64" t="s">
        <v>85</v>
      </c>
      <c r="E22" s="65" t="s">
        <v>8</v>
      </c>
      <c r="F22" s="66">
        <v>44561</v>
      </c>
      <c r="G22" s="75">
        <v>100</v>
      </c>
      <c r="H22" s="55">
        <v>42</v>
      </c>
    </row>
    <row r="23" spans="1:11" ht="22.5" x14ac:dyDescent="0.25">
      <c r="A23" s="19" t="s">
        <v>51</v>
      </c>
      <c r="B23" s="64" t="s">
        <v>88</v>
      </c>
      <c r="C23" s="52" t="s">
        <v>86</v>
      </c>
      <c r="D23" s="64" t="s">
        <v>87</v>
      </c>
      <c r="E23" s="65" t="s">
        <v>8</v>
      </c>
      <c r="F23" s="66">
        <v>44742</v>
      </c>
      <c r="G23" s="75">
        <v>673</v>
      </c>
      <c r="H23" s="55">
        <v>673</v>
      </c>
    </row>
    <row r="24" spans="1:11" ht="22.5" x14ac:dyDescent="0.25">
      <c r="A24" s="19" t="s">
        <v>51</v>
      </c>
      <c r="B24" s="71" t="s">
        <v>89</v>
      </c>
      <c r="C24" s="72" t="s">
        <v>90</v>
      </c>
      <c r="D24" s="71" t="s">
        <v>91</v>
      </c>
      <c r="E24" s="73" t="s">
        <v>8</v>
      </c>
      <c r="F24" s="74">
        <v>44561</v>
      </c>
      <c r="G24" s="75">
        <v>2000</v>
      </c>
      <c r="H24" s="115">
        <v>1572.5</v>
      </c>
    </row>
    <row r="25" spans="1:11" ht="25.5" x14ac:dyDescent="0.25">
      <c r="A25" s="19" t="s">
        <v>51</v>
      </c>
      <c r="B25" s="71" t="s">
        <v>92</v>
      </c>
      <c r="C25" s="72" t="s">
        <v>93</v>
      </c>
      <c r="D25" s="71" t="s">
        <v>94</v>
      </c>
      <c r="E25" s="73" t="s">
        <v>8</v>
      </c>
      <c r="F25" s="74">
        <v>44561</v>
      </c>
      <c r="G25" s="75">
        <v>900</v>
      </c>
      <c r="H25" s="115">
        <v>333.64</v>
      </c>
    </row>
    <row r="26" spans="1:11" ht="25.5" x14ac:dyDescent="0.25">
      <c r="A26" s="19" t="s">
        <v>51</v>
      </c>
      <c r="B26" s="71" t="s">
        <v>95</v>
      </c>
      <c r="C26" s="72" t="s">
        <v>96</v>
      </c>
      <c r="D26" s="71" t="s">
        <v>97</v>
      </c>
      <c r="E26" s="73" t="s">
        <v>8</v>
      </c>
      <c r="F26" s="74">
        <v>44561</v>
      </c>
      <c r="G26" s="75">
        <v>2000</v>
      </c>
      <c r="H26" s="115">
        <v>1530</v>
      </c>
    </row>
    <row r="27" spans="1:11" ht="22.5" x14ac:dyDescent="0.25">
      <c r="A27" s="19" t="s">
        <v>51</v>
      </c>
      <c r="B27" s="71" t="s">
        <v>98</v>
      </c>
      <c r="C27" s="72" t="s">
        <v>99</v>
      </c>
      <c r="D27" s="71" t="s">
        <v>100</v>
      </c>
      <c r="E27" s="73" t="s">
        <v>8</v>
      </c>
      <c r="F27" s="74">
        <v>44561</v>
      </c>
      <c r="G27" s="75">
        <v>385.87</v>
      </c>
      <c r="H27" s="115">
        <v>385.87</v>
      </c>
    </row>
    <row r="28" spans="1:11" ht="22.5" x14ac:dyDescent="0.25">
      <c r="A28" s="19" t="s">
        <v>51</v>
      </c>
      <c r="B28" s="71" t="s">
        <v>101</v>
      </c>
      <c r="C28" s="72" t="s">
        <v>102</v>
      </c>
      <c r="D28" s="71" t="s">
        <v>125</v>
      </c>
      <c r="E28" s="73" t="s">
        <v>8</v>
      </c>
      <c r="F28" s="74">
        <v>44561</v>
      </c>
      <c r="G28" s="75">
        <v>240</v>
      </c>
      <c r="H28" s="70">
        <v>240</v>
      </c>
    </row>
    <row r="29" spans="1:11" ht="25.5" x14ac:dyDescent="0.25">
      <c r="A29" s="19" t="s">
        <v>51</v>
      </c>
      <c r="B29" s="71" t="s">
        <v>104</v>
      </c>
      <c r="C29" s="72" t="s">
        <v>103</v>
      </c>
      <c r="D29" s="71" t="s">
        <v>124</v>
      </c>
      <c r="E29" s="73" t="s">
        <v>8</v>
      </c>
      <c r="F29" s="74">
        <v>44561</v>
      </c>
      <c r="G29" s="75">
        <v>500</v>
      </c>
      <c r="H29" s="70">
        <v>240</v>
      </c>
    </row>
    <row r="30" spans="1:11" s="15" customFormat="1" ht="30.75" customHeight="1" x14ac:dyDescent="0.25">
      <c r="A30" s="19" t="s">
        <v>51</v>
      </c>
      <c r="B30" s="71" t="s">
        <v>105</v>
      </c>
      <c r="C30" s="72" t="s">
        <v>106</v>
      </c>
      <c r="D30" s="71" t="s">
        <v>116</v>
      </c>
      <c r="E30" s="73" t="s">
        <v>8</v>
      </c>
      <c r="F30" s="74">
        <v>44561</v>
      </c>
      <c r="G30" s="75">
        <v>810</v>
      </c>
      <c r="H30" s="70">
        <v>810</v>
      </c>
      <c r="I30" s="3"/>
      <c r="J30" s="77"/>
      <c r="K30" s="16"/>
    </row>
    <row r="31" spans="1:11" ht="22.5" x14ac:dyDescent="0.25">
      <c r="A31" s="19" t="s">
        <v>51</v>
      </c>
      <c r="B31" s="71" t="s">
        <v>107</v>
      </c>
      <c r="C31" s="72" t="s">
        <v>108</v>
      </c>
      <c r="D31" s="71" t="s">
        <v>109</v>
      </c>
      <c r="E31" s="73" t="s">
        <v>8</v>
      </c>
      <c r="F31" s="74">
        <v>44561</v>
      </c>
      <c r="G31" s="75">
        <v>270</v>
      </c>
      <c r="H31" s="70">
        <v>262.5</v>
      </c>
    </row>
    <row r="32" spans="1:11" s="15" customFormat="1" ht="30.75" customHeight="1" x14ac:dyDescent="0.25">
      <c r="A32" s="19" t="s">
        <v>51</v>
      </c>
      <c r="B32" s="71" t="s">
        <v>111</v>
      </c>
      <c r="C32" s="72" t="s">
        <v>112</v>
      </c>
      <c r="D32" s="71" t="s">
        <v>113</v>
      </c>
      <c r="E32" s="73" t="s">
        <v>8</v>
      </c>
      <c r="F32" s="74">
        <v>44561</v>
      </c>
      <c r="G32" s="75">
        <v>54</v>
      </c>
      <c r="H32" s="70">
        <v>49.18</v>
      </c>
      <c r="I32" s="3"/>
      <c r="J32" s="77"/>
      <c r="K32" s="16"/>
    </row>
    <row r="33" spans="1:11" s="15" customFormat="1" ht="30.75" customHeight="1" x14ac:dyDescent="0.25">
      <c r="A33" s="19" t="s">
        <v>51</v>
      </c>
      <c r="B33" s="71" t="s">
        <v>114</v>
      </c>
      <c r="C33" s="76" t="s">
        <v>115</v>
      </c>
      <c r="D33" s="71" t="s">
        <v>91</v>
      </c>
      <c r="E33" s="73" t="s">
        <v>8</v>
      </c>
      <c r="F33" s="74">
        <v>44561</v>
      </c>
      <c r="G33" s="75">
        <v>1600</v>
      </c>
      <c r="H33" s="70">
        <v>1575</v>
      </c>
      <c r="I33" s="3"/>
      <c r="J33" s="77"/>
      <c r="K33" s="16"/>
    </row>
    <row r="34" spans="1:11" s="15" customFormat="1" ht="33" customHeight="1" x14ac:dyDescent="0.25">
      <c r="A34" s="19" t="s">
        <v>51</v>
      </c>
      <c r="B34" s="100" t="s">
        <v>117</v>
      </c>
      <c r="C34" s="103" t="s">
        <v>118</v>
      </c>
      <c r="D34" s="71" t="s">
        <v>119</v>
      </c>
      <c r="E34" s="106" t="s">
        <v>8</v>
      </c>
      <c r="F34" s="109">
        <v>44742</v>
      </c>
      <c r="G34" s="112">
        <v>5000</v>
      </c>
      <c r="H34" s="70"/>
      <c r="I34" s="3"/>
      <c r="J34" s="77"/>
      <c r="K34" s="16"/>
    </row>
    <row r="35" spans="1:11" s="15" customFormat="1" ht="33" customHeight="1" x14ac:dyDescent="0.25">
      <c r="A35" s="19" t="s">
        <v>51</v>
      </c>
      <c r="B35" s="101"/>
      <c r="C35" s="104"/>
      <c r="D35" s="71"/>
      <c r="E35" s="107"/>
      <c r="F35" s="110"/>
      <c r="G35" s="113"/>
      <c r="H35" s="70"/>
      <c r="I35" s="3"/>
      <c r="J35" s="77"/>
      <c r="K35" s="16"/>
    </row>
    <row r="36" spans="1:11" s="15" customFormat="1" ht="33" customHeight="1" x14ac:dyDescent="0.25">
      <c r="A36" s="19" t="s">
        <v>51</v>
      </c>
      <c r="B36" s="101"/>
      <c r="C36" s="104"/>
      <c r="D36" s="71" t="s">
        <v>68</v>
      </c>
      <c r="E36" s="107"/>
      <c r="F36" s="110"/>
      <c r="G36" s="113"/>
      <c r="H36" s="70"/>
      <c r="I36" s="3"/>
      <c r="J36" s="77"/>
      <c r="K36" s="16"/>
    </row>
    <row r="37" spans="1:11" s="15" customFormat="1" ht="33" customHeight="1" x14ac:dyDescent="0.25">
      <c r="A37" s="19" t="s">
        <v>51</v>
      </c>
      <c r="B37" s="101"/>
      <c r="C37" s="104"/>
      <c r="D37" s="71" t="s">
        <v>120</v>
      </c>
      <c r="E37" s="107"/>
      <c r="F37" s="110"/>
      <c r="G37" s="113"/>
      <c r="H37" s="70"/>
      <c r="I37" s="3"/>
      <c r="J37" s="77"/>
      <c r="K37" s="16"/>
    </row>
    <row r="38" spans="1:11" s="15" customFormat="1" ht="33" customHeight="1" x14ac:dyDescent="0.25">
      <c r="A38" s="19" t="s">
        <v>51</v>
      </c>
      <c r="B38" s="101"/>
      <c r="C38" s="104"/>
      <c r="D38" s="71"/>
      <c r="E38" s="107"/>
      <c r="F38" s="110"/>
      <c r="G38" s="113"/>
      <c r="H38" s="70"/>
      <c r="I38" s="3"/>
      <c r="J38" s="77"/>
      <c r="K38" s="16"/>
    </row>
    <row r="39" spans="1:11" s="15" customFormat="1" ht="33" customHeight="1" x14ac:dyDescent="0.25">
      <c r="A39" s="19" t="s">
        <v>51</v>
      </c>
      <c r="B39" s="102"/>
      <c r="C39" s="105"/>
      <c r="D39" s="71" t="s">
        <v>121</v>
      </c>
      <c r="E39" s="108"/>
      <c r="F39" s="111"/>
      <c r="G39" s="114"/>
      <c r="H39" s="70"/>
      <c r="I39" s="3"/>
      <c r="J39" s="77"/>
      <c r="K39" s="16"/>
    </row>
    <row r="40" spans="1:11" s="15" customFormat="1" ht="33" customHeight="1" x14ac:dyDescent="0.25">
      <c r="A40" s="19" t="s">
        <v>51</v>
      </c>
      <c r="B40" s="78" t="s">
        <v>122</v>
      </c>
      <c r="C40" s="79" t="s">
        <v>123</v>
      </c>
      <c r="D40" s="71" t="s">
        <v>58</v>
      </c>
      <c r="E40" s="73" t="s">
        <v>8</v>
      </c>
      <c r="F40" s="74">
        <v>44742</v>
      </c>
      <c r="G40" s="75">
        <v>4098.3599999999997</v>
      </c>
      <c r="H40" s="70"/>
      <c r="I40" s="3"/>
      <c r="J40" s="77"/>
      <c r="K40" s="16"/>
    </row>
    <row r="41" spans="1:11" x14ac:dyDescent="0.25">
      <c r="A41" s="88"/>
      <c r="B41" s="89"/>
      <c r="C41" s="89"/>
      <c r="D41" s="89"/>
      <c r="E41" s="89"/>
      <c r="F41" s="89"/>
      <c r="G41" s="89"/>
      <c r="H41" s="90"/>
    </row>
    <row r="42" spans="1:11" ht="30" x14ac:dyDescent="0.25">
      <c r="A42" s="19" t="s">
        <v>51</v>
      </c>
      <c r="B42" s="7" t="s">
        <v>53</v>
      </c>
      <c r="C42" s="49" t="s">
        <v>54</v>
      </c>
      <c r="D42" s="7" t="s">
        <v>55</v>
      </c>
      <c r="E42" s="50" t="s">
        <v>8</v>
      </c>
      <c r="F42" s="47">
        <v>44196</v>
      </c>
      <c r="G42" s="48">
        <v>1400</v>
      </c>
      <c r="H42" s="54">
        <v>1400</v>
      </c>
    </row>
    <row r="43" spans="1:11" ht="30" x14ac:dyDescent="0.25">
      <c r="A43" s="19" t="s">
        <v>51</v>
      </c>
      <c r="B43" s="7" t="s">
        <v>56</v>
      </c>
      <c r="C43" s="49" t="s">
        <v>57</v>
      </c>
      <c r="D43" s="7" t="s">
        <v>58</v>
      </c>
      <c r="E43" s="50" t="s">
        <v>8</v>
      </c>
      <c r="F43" s="47">
        <v>44196</v>
      </c>
      <c r="G43" s="51">
        <v>7446</v>
      </c>
      <c r="H43" s="54">
        <v>1560</v>
      </c>
    </row>
    <row r="44" spans="1:11" ht="30" x14ac:dyDescent="0.25">
      <c r="A44" s="19" t="s">
        <v>51</v>
      </c>
      <c r="B44" s="7" t="s">
        <v>59</v>
      </c>
      <c r="C44" s="49" t="s">
        <v>60</v>
      </c>
      <c r="D44" s="7" t="s">
        <v>61</v>
      </c>
      <c r="E44" s="50" t="s">
        <v>8</v>
      </c>
      <c r="F44" s="47">
        <v>43972</v>
      </c>
      <c r="G44" s="51">
        <v>4000</v>
      </c>
      <c r="H44" s="54">
        <v>925</v>
      </c>
    </row>
    <row r="45" spans="1:11" ht="31.5" customHeight="1" x14ac:dyDescent="0.25">
      <c r="A45" s="19" t="s">
        <v>51</v>
      </c>
      <c r="B45" s="7" t="s">
        <v>62</v>
      </c>
      <c r="C45" s="52" t="s">
        <v>63</v>
      </c>
      <c r="D45" s="7" t="s">
        <v>64</v>
      </c>
      <c r="E45" s="50" t="s">
        <v>8</v>
      </c>
      <c r="F45" s="47">
        <v>44196</v>
      </c>
      <c r="G45" s="51">
        <v>1300</v>
      </c>
      <c r="H45" s="54">
        <v>1300</v>
      </c>
    </row>
    <row r="46" spans="1:11" x14ac:dyDescent="0.25">
      <c r="A46" s="91" t="s">
        <v>51</v>
      </c>
      <c r="B46" s="94" t="s">
        <v>65</v>
      </c>
      <c r="C46" s="96" t="s">
        <v>66</v>
      </c>
      <c r="D46" s="7" t="s">
        <v>67</v>
      </c>
      <c r="E46" s="97" t="s">
        <v>8</v>
      </c>
      <c r="F46" s="98">
        <v>44196</v>
      </c>
      <c r="G46" s="99">
        <v>5000</v>
      </c>
      <c r="H46" s="54">
        <f>1415+300</f>
        <v>1715</v>
      </c>
      <c r="J46" s="116"/>
    </row>
    <row r="47" spans="1:11" x14ac:dyDescent="0.25">
      <c r="A47" s="92"/>
      <c r="B47" s="95"/>
      <c r="C47" s="96"/>
      <c r="D47" s="7" t="s">
        <v>68</v>
      </c>
      <c r="E47" s="97"/>
      <c r="F47" s="98"/>
      <c r="G47" s="99"/>
      <c r="H47" s="54">
        <v>300</v>
      </c>
    </row>
    <row r="48" spans="1:11" x14ac:dyDescent="0.25">
      <c r="A48" s="92"/>
      <c r="B48" s="95"/>
      <c r="C48" s="96"/>
      <c r="D48" s="7" t="s">
        <v>69</v>
      </c>
      <c r="E48" s="97"/>
      <c r="F48" s="98"/>
      <c r="G48" s="99"/>
      <c r="H48" s="54">
        <v>1200</v>
      </c>
    </row>
    <row r="49" spans="1:8" x14ac:dyDescent="0.25">
      <c r="A49" s="93"/>
      <c r="B49" s="95"/>
      <c r="C49" s="96"/>
      <c r="D49" s="7" t="s">
        <v>74</v>
      </c>
      <c r="E49" s="97"/>
      <c r="F49" s="98"/>
      <c r="G49" s="99"/>
      <c r="H49" s="54">
        <f>657+207</f>
        <v>864</v>
      </c>
    </row>
    <row r="50" spans="1:8" ht="22.5" x14ac:dyDescent="0.25">
      <c r="A50" s="19" t="s">
        <v>51</v>
      </c>
      <c r="B50" s="7" t="s">
        <v>70</v>
      </c>
      <c r="C50" s="49" t="s">
        <v>71</v>
      </c>
      <c r="D50" s="7" t="s">
        <v>20</v>
      </c>
      <c r="E50" s="50" t="s">
        <v>8</v>
      </c>
      <c r="F50" s="47">
        <v>43830</v>
      </c>
      <c r="G50" s="51">
        <v>4600</v>
      </c>
      <c r="H50" s="54">
        <v>1400</v>
      </c>
    </row>
    <row r="51" spans="1:8" ht="30" x14ac:dyDescent="0.25">
      <c r="A51" s="19" t="s">
        <v>51</v>
      </c>
      <c r="B51" s="1" t="s">
        <v>72</v>
      </c>
      <c r="C51" s="49" t="s">
        <v>73</v>
      </c>
      <c r="D51" s="1" t="s">
        <v>13</v>
      </c>
      <c r="E51" s="50" t="s">
        <v>8</v>
      </c>
      <c r="F51" s="47">
        <v>44196</v>
      </c>
      <c r="G51" s="53">
        <v>3000</v>
      </c>
      <c r="H51" s="54">
        <v>60</v>
      </c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</sheetData>
  <mergeCells count="15">
    <mergeCell ref="A1:E1"/>
    <mergeCell ref="F1:G1"/>
    <mergeCell ref="D11:D12"/>
    <mergeCell ref="A41:H41"/>
    <mergeCell ref="A46:A49"/>
    <mergeCell ref="B46:B49"/>
    <mergeCell ref="C46:C49"/>
    <mergeCell ref="E46:E49"/>
    <mergeCell ref="F46:F49"/>
    <mergeCell ref="G46:G49"/>
    <mergeCell ref="B34:B39"/>
    <mergeCell ref="C34:C39"/>
    <mergeCell ref="E34:E39"/>
    <mergeCell ref="F34:F39"/>
    <mergeCell ref="G34:G39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2022-01-28T07:48:46Z</dcterms:modified>
</cp:coreProperties>
</file>