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5" documentId="8_{ECA4B78B-5504-41B2-8E56-5A55A175269D}" xr6:coauthVersionLast="47" xr6:coauthVersionMax="47" xr10:uidLastSave="{3CD1FE89-2B83-47F8-932A-F3FD5D0C11C5}"/>
  <bookViews>
    <workbookView xWindow="-5040" yWindow="-16320" windowWidth="386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83770427" localSheetId="0">Foglio1!#REF!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62" i="1"/>
  <c r="G9" i="1"/>
  <c r="G60" i="1" l="1"/>
  <c r="G29" i="1"/>
  <c r="G8" i="1"/>
  <c r="G6" i="1"/>
  <c r="G13" i="1" l="1"/>
  <c r="G5" i="1" l="1"/>
</calcChain>
</file>

<file path=xl/sharedStrings.xml><?xml version="1.0" encoding="utf-8"?>
<sst xmlns="http://schemas.openxmlformats.org/spreadsheetml/2006/main" count="142" uniqueCount="111">
  <si>
    <t>CIG</t>
  </si>
  <si>
    <t>APPALTO DI LAVORI/SERVIZI/FORNITURE</t>
  </si>
  <si>
    <t>AGGIUDICATARIO</t>
  </si>
  <si>
    <t>PROCEDURA</t>
  </si>
  <si>
    <t>IMPORTO</t>
  </si>
  <si>
    <t>Codice univoco ANAC</t>
  </si>
  <si>
    <t>AFFIDAMENTO DIRETTO</t>
  </si>
  <si>
    <t>PROCEDURA NEGOZIATA SENZA PREVIA PUBBLICAZIONE DEL BANDO</t>
  </si>
  <si>
    <t>A. Manzoni &amp; C. srl cf 04705810150- Gazzetta di REggio</t>
  </si>
  <si>
    <t>Speed srl cf 00326930377- Resto del Carlino</t>
  </si>
  <si>
    <t>B1084BDBEF</t>
  </si>
  <si>
    <t xml:space="preserve">servizio di Mutuo per acquisto sede </t>
  </si>
  <si>
    <t>BPM</t>
  </si>
  <si>
    <t>516a6405-8427-4cc7-a5d3-ee36e7c5660c</t>
  </si>
  <si>
    <t>Italia Oggi - Class Pubblicità spa - 09864610150</t>
  </si>
  <si>
    <t>Vincenzo Cavallarin - CVLVCN70T12F158F</t>
  </si>
  <si>
    <t>B30C9ACF46</t>
  </si>
  <si>
    <t>FORNITURA ENERGIA ELETTRICA - 2024</t>
  </si>
  <si>
    <t>Enel Energia spa 06655971007</t>
  </si>
  <si>
    <t>16_06_2024_energia_elettrica</t>
  </si>
  <si>
    <t>CIG IN CORSO</t>
  </si>
  <si>
    <t>servizio di pubblicazioni commerciali su media - 2025</t>
  </si>
  <si>
    <t>PCP-20250225-05635</t>
  </si>
  <si>
    <t>B5C97FB661</t>
  </si>
  <si>
    <t>Servizio di gestione newsletter per inviare email multiple (2025-2026)</t>
  </si>
  <si>
    <t>BEBO SERVICE SRL - 04186780369</t>
  </si>
  <si>
    <t>Void Labs Snc (Voxmail) - 02137700395</t>
  </si>
  <si>
    <t>PCP-20250523-04717</t>
  </si>
  <si>
    <t>B6FF19803E</t>
  </si>
  <si>
    <t>Coopservice scrl - 00310180351</t>
  </si>
  <si>
    <t>Affidamento servizio di pulizia nuova sede Ordine 2025-2027</t>
  </si>
  <si>
    <t>MEPA -RDO: 5555269</t>
  </si>
  <si>
    <t>B81CDFF447</t>
  </si>
  <si>
    <t>Affidamento Diretto incarico per manutenzione software di contabilità anno 2026</t>
  </si>
  <si>
    <t>Visura SpA con sede a Roma via Giacomo Peroni n. 400 C.F./P.IVA 05338771008</t>
  </si>
  <si>
    <t>PCP-20250918-01059</t>
  </si>
  <si>
    <t>B849C89950</t>
  </si>
  <si>
    <t>Reggio Children Srl, con sede in Reggio Emilia via Bligny n. 1/a C.F./P.Iva 01586410357</t>
  </si>
  <si>
    <t>CIG ANNULLATI</t>
  </si>
  <si>
    <t>Affidamento servizio noleggio sala per Assemblea iscritti</t>
  </si>
  <si>
    <t>B940998713</t>
  </si>
  <si>
    <t>Delicatessen Design Studio di Gabriele Fantuzzi - FNTGRL67E07H223E</t>
  </si>
  <si>
    <t xml:space="preserve">Delibera di Affidamento Diretto per fornitura sigilli e tamponi per iscritti </t>
  </si>
  <si>
    <t>3C srl - 02136531205</t>
  </si>
  <si>
    <t>Delibera di Affidamento Diretto per servizio di manutenzione software Albo e Formazione e rilascio tesserini per iscritti</t>
  </si>
  <si>
    <t xml:space="preserve">TiSviluppo Srl, C.F./P.Iva  06116010486 </t>
  </si>
  <si>
    <t>Delibera di Affidamento Diretto per fornitura materiale per ufficio</t>
  </si>
  <si>
    <t>La Contabile SpA, C.F./P.Iva 01641790702</t>
  </si>
  <si>
    <t xml:space="preserve">Delibera di Affidamento Diretto per servizio assicurativo R/C patrimoniale </t>
  </si>
  <si>
    <t>Affidamento servizio grafico per comunicati stampa</t>
  </si>
  <si>
    <t>Conforti &amp; C. Servizi assicurativi sas di Conforti Matteo &amp; C.</t>
  </si>
  <si>
    <t xml:space="preserve">Delibera di Affidamento Diretto per servizio assicurativo immobile </t>
  </si>
  <si>
    <t xml:space="preserve">Delibera di Affidamento Diretto per fornitura firme digitali </t>
  </si>
  <si>
    <t>Open Dot Com - C.F./P.Iva 02926100047</t>
  </si>
  <si>
    <t xml:space="preserve">Delibera di Affidamento Diretto per fornitura caselle pec </t>
  </si>
  <si>
    <t xml:space="preserve">Delibera di Affidamento Diretto per servizio di manutenzione estintori </t>
  </si>
  <si>
    <t xml:space="preserve">Dizeta Antincendio Srl,  C.F./P.Iva 01727310359 </t>
  </si>
  <si>
    <t xml:space="preserve">Delibera di Affidamento Diretto per servizio conservazione documenti e pagopa </t>
  </si>
  <si>
    <t>Unimatica SpA, C.F./P.Iva 02098391200</t>
  </si>
  <si>
    <t xml:space="preserve">Delibera di Affidamento Diretto per un servizio di noleggio sala per eventi formativi </t>
  </si>
  <si>
    <t>Reggio Emilia Fondazione Ingegneri,  C.F. 91162210354 e Fondazione Architetti di Reggio Emilia, C.F./P.Iva  02384330359</t>
  </si>
  <si>
    <t>Delibera di Affidamento incarico DPO</t>
  </si>
  <si>
    <t>Avv. Francesca Preite associata dello  Studio Legale Associato Miari - Preite C.F. e P.Iva 02468210352</t>
  </si>
  <si>
    <t xml:space="preserve">Delibera di Affidamento Diretto per un servizio di pernottamento per i relatori </t>
  </si>
  <si>
    <t>BA119AA44B</t>
  </si>
  <si>
    <t>BA11AA85E6</t>
  </si>
  <si>
    <t>BA11B57650</t>
  </si>
  <si>
    <t>Conforti &amp; C. Servizi assicurativi sas di Conforti Matteo &amp; C. - 00939740353</t>
  </si>
  <si>
    <t>BA11C21D00</t>
  </si>
  <si>
    <t>BA11CD0D6A</t>
  </si>
  <si>
    <t>BA11D841F8</t>
  </si>
  <si>
    <t>BA11E267A6</t>
  </si>
  <si>
    <t>BA11EECB0A</t>
  </si>
  <si>
    <t>BA11FF8834</t>
  </si>
  <si>
    <t>Grand Hotel Astoria spa, C.F./P.IVA 00134870351 e a Iter SpA, C.F. 00348460346 P.Iva 01204160350</t>
  </si>
  <si>
    <t>BA120FAD1B</t>
  </si>
  <si>
    <t>BA1220489F</t>
  </si>
  <si>
    <t>BA12365BEC</t>
  </si>
  <si>
    <t>BA26F6665F</t>
  </si>
  <si>
    <t>pagamenti erogati</t>
  </si>
  <si>
    <r>
      <rPr>
        <b/>
        <i/>
        <sz val="8"/>
        <color theme="0"/>
        <rFont val="Calibri"/>
        <family val="2"/>
        <scheme val="minor"/>
      </rPr>
      <t>ID</t>
    </r>
    <r>
      <rPr>
        <b/>
        <sz val="8"/>
        <color theme="0"/>
        <rFont val="Calibri"/>
        <family val="2"/>
        <scheme val="minor"/>
      </rPr>
      <t xml:space="preserve"> appalto ANAC</t>
    </r>
  </si>
  <si>
    <t>Affidamento servizi di segreteria per l'Odcec - 2026</t>
  </si>
  <si>
    <t>BA530AB81E</t>
  </si>
  <si>
    <t>FONDAZIONE DEI DOTTORI COMMERCIALISTI E DEGLI ESPERTI CONTABILI DI REGGIO EMILIA - cf 91074180356</t>
  </si>
  <si>
    <t>&gt; 5000</t>
  </si>
  <si>
    <t>Affidamento servizio di ufficio stampa periodo 01/02/2026 – 01/07/2026</t>
  </si>
  <si>
    <t>BA7C4D2E7F</t>
  </si>
  <si>
    <t>fornitura energia elettrica 2026</t>
  </si>
  <si>
    <t>utenza internet/telefono 2026</t>
  </si>
  <si>
    <t>Fastweb spa - 12878470157</t>
  </si>
  <si>
    <t>M4 S.R.L. - 80020850378</t>
  </si>
  <si>
    <t>BA9DB78335</t>
  </si>
  <si>
    <t>BA9DC9A286</t>
  </si>
  <si>
    <t>Affitto sede archivio Ordine fino al 30/06/2030</t>
  </si>
  <si>
    <t>BA9DE117FA</t>
  </si>
  <si>
    <t>data ultimo pagamento</t>
  </si>
  <si>
    <t>3000 (3660)</t>
  </si>
  <si>
    <t>A. Manzoni &amp; C. srl con sede in Torino via E. Lugaro, 15 C.F./P.IVA 04705810150</t>
  </si>
  <si>
    <t>Società Pubblicità Editoriale e Digitale srl con sede in Bologna via E. Mattei, 106 C.F./P.IVA 00326930377</t>
  </si>
  <si>
    <t xml:space="preserve">Grand Hotel Astoria spa, con sede in Reggio Emilia via L. Nobili, 2 C.F./P.IVA 00134870351  - </t>
  </si>
  <si>
    <t>Cav. Socrate Incerti &amp; Figli Srl, con sede in Reggio Emilia via Pasteur, 121/c C.F./P.Iva 01644160341</t>
  </si>
  <si>
    <t>Affidamento incarico di collaborazione servizio noleggio sale per eventi - 2026</t>
  </si>
  <si>
    <t>BACA1AD809</t>
  </si>
  <si>
    <t>Affidamento servizio di messa a disposizione di spazi pubblicitari e attività di pianificazione editoriale su Gazzetta di Reggio - 2026</t>
  </si>
  <si>
    <t>BACA2FFEF4</t>
  </si>
  <si>
    <t>Affidamento servizio di messa a disposizione di spazi pubblicitari e attività di pianificazione editoriale su Resto del Carlino - 2026</t>
  </si>
  <si>
    <t>BACA3C1F0C</t>
  </si>
  <si>
    <t>Delibera di Affidamento servizio tecnico per evento 10/04/2026</t>
  </si>
  <si>
    <t>BB45C0A0E2</t>
  </si>
  <si>
    <t>1500 deliebra 09/03/2026</t>
  </si>
  <si>
    <t>BACA0BE2D0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</si>
</sst>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;@"/>
    <numFmt numFmtId="165" formatCode="#,##0.00\ &quot;€&quot;"/>
    <numFmt numFmtId="166" formatCode="dd/mm/yy;@"/>
    <numFmt numFmtId="167" formatCode="#,##0.00\ _€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rgb="FF005586"/>
      <name val="Arial"/>
      <family val="2"/>
    </font>
    <font>
      <sz val="10"/>
      <color rgb="FF005586"/>
      <name val="Arial"/>
      <family val="2"/>
    </font>
    <font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1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5" fillId="0" borderId="2" xfId="0" applyFont="1" applyBorder="1" applyAlignment="1">
      <alignment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2" xfId="0" applyFont="1" applyBorder="1"/>
    <xf numFmtId="0" fontId="5" fillId="0" borderId="0" xfId="0" applyFont="1"/>
    <xf numFmtId="0" fontId="11" fillId="0" borderId="10" xfId="0" applyFont="1" applyBorder="1"/>
    <xf numFmtId="0" fontId="5" fillId="0" borderId="10" xfId="0" applyFont="1" applyBorder="1"/>
    <xf numFmtId="0" fontId="5" fillId="0" borderId="2" xfId="0" applyFont="1" applyBorder="1"/>
    <xf numFmtId="0" fontId="12" fillId="0" borderId="2" xfId="0" applyFont="1" applyBorder="1"/>
    <xf numFmtId="0" fontId="11" fillId="3" borderId="2" xfId="0" applyFont="1" applyFill="1" applyBorder="1"/>
    <xf numFmtId="14" fontId="7" fillId="3" borderId="2" xfId="0" quotePrefix="1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/>
    </xf>
    <xf numFmtId="0" fontId="0" fillId="0" borderId="2" xfId="0" applyBorder="1" applyAlignment="1">
      <alignment wrapText="1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/>
    <xf numFmtId="166" fontId="6" fillId="0" borderId="0" xfId="0" applyNumberFormat="1" applyFont="1"/>
    <xf numFmtId="166" fontId="6" fillId="0" borderId="2" xfId="0" applyNumberFormat="1" applyFont="1" applyBorder="1"/>
    <xf numFmtId="166" fontId="6" fillId="0" borderId="10" xfId="0" applyNumberFormat="1" applyFont="1" applyBorder="1" applyAlignment="1">
      <alignment wrapText="1"/>
    </xf>
    <xf numFmtId="166" fontId="6" fillId="0" borderId="10" xfId="0" applyNumberFormat="1" applyFont="1" applyBorder="1"/>
    <xf numFmtId="166" fontId="6" fillId="0" borderId="4" xfId="0" applyNumberFormat="1" applyFont="1" applyBorder="1" applyAlignment="1">
      <alignment wrapText="1"/>
    </xf>
    <xf numFmtId="166" fontId="6" fillId="0" borderId="6" xfId="0" applyNumberFormat="1" applyFont="1" applyBorder="1" applyAlignment="1">
      <alignment wrapText="1"/>
    </xf>
    <xf numFmtId="166" fontId="6" fillId="3" borderId="2" xfId="0" applyNumberFormat="1" applyFont="1" applyFill="1" applyBorder="1"/>
    <xf numFmtId="166" fontId="6" fillId="4" borderId="0" xfId="0" applyNumberFormat="1" applyFont="1" applyFill="1"/>
    <xf numFmtId="165" fontId="6" fillId="0" borderId="0" xfId="0" applyNumberFormat="1" applyFont="1"/>
    <xf numFmtId="165" fontId="6" fillId="0" borderId="2" xfId="0" applyNumberFormat="1" applyFont="1" applyBorder="1"/>
    <xf numFmtId="165" fontId="6" fillId="0" borderId="2" xfId="0" applyNumberFormat="1" applyFont="1" applyBorder="1" applyAlignment="1">
      <alignment wrapText="1"/>
    </xf>
    <xf numFmtId="165" fontId="6" fillId="3" borderId="2" xfId="0" applyNumberFormat="1" applyFont="1" applyFill="1" applyBorder="1"/>
    <xf numFmtId="165" fontId="6" fillId="4" borderId="0" xfId="0" applyNumberFormat="1" applyFont="1" applyFill="1"/>
    <xf numFmtId="0" fontId="1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14" fontId="16" fillId="5" borderId="10" xfId="0" applyNumberFormat="1" applyFont="1" applyFill="1" applyBorder="1" applyAlignment="1">
      <alignment horizontal="center" vertical="center" wrapText="1"/>
    </xf>
    <xf numFmtId="165" fontId="15" fillId="5" borderId="2" xfId="0" applyNumberFormat="1" applyFont="1" applyFill="1" applyBorder="1" applyAlignment="1">
      <alignment horizontal="center" vertical="center" wrapText="1"/>
    </xf>
    <xf numFmtId="166" fontId="15" fillId="5" borderId="2" xfId="0" applyNumberFormat="1" applyFont="1" applyFill="1" applyBorder="1" applyAlignment="1">
      <alignment horizontal="center" vertical="center" wrapText="1"/>
    </xf>
    <xf numFmtId="14" fontId="16" fillId="5" borderId="2" xfId="0" applyNumberFormat="1" applyFont="1" applyFill="1" applyBorder="1" applyAlignment="1">
      <alignment horizontal="center" vertical="center" wrapText="1"/>
    </xf>
    <xf numFmtId="166" fontId="15" fillId="5" borderId="4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6" borderId="2" xfId="0" applyNumberFormat="1" applyFont="1" applyFill="1" applyBorder="1" applyAlignment="1">
      <alignment horizontal="right" vertical="center"/>
    </xf>
    <xf numFmtId="167" fontId="15" fillId="5" borderId="2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 wrapText="1"/>
    </xf>
    <xf numFmtId="167" fontId="6" fillId="2" borderId="5" xfId="0" applyNumberFormat="1" applyFont="1" applyFill="1" applyBorder="1" applyAlignment="1">
      <alignment horizontal="right" vertical="center" wrapText="1"/>
    </xf>
    <xf numFmtId="167" fontId="6" fillId="6" borderId="0" xfId="0" applyNumberFormat="1" applyFont="1" applyFill="1" applyAlignment="1">
      <alignment horizontal="right" vertical="center"/>
    </xf>
    <xf numFmtId="167" fontId="6" fillId="6" borderId="5" xfId="0" applyNumberFormat="1" applyFont="1" applyFill="1" applyBorder="1" applyAlignment="1">
      <alignment horizontal="right" vertical="center" wrapText="1"/>
    </xf>
    <xf numFmtId="14" fontId="13" fillId="0" borderId="2" xfId="0" applyNumberFormat="1" applyFont="1" applyBorder="1" applyAlignment="1">
      <alignment horizontal="justify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wrapText="1"/>
    </xf>
    <xf numFmtId="167" fontId="6" fillId="3" borderId="0" xfId="0" applyNumberFormat="1" applyFont="1" applyFill="1" applyAlignment="1">
      <alignment horizontal="right" vertical="center" wrapText="1"/>
    </xf>
    <xf numFmtId="0" fontId="11" fillId="3" borderId="0" xfId="0" applyFont="1" applyFill="1"/>
    <xf numFmtId="165" fontId="9" fillId="3" borderId="0" xfId="0" applyNumberFormat="1" applyFont="1" applyFill="1" applyAlignment="1">
      <alignment horizontal="right" vertical="center" wrapText="1"/>
    </xf>
    <xf numFmtId="166" fontId="6" fillId="3" borderId="0" xfId="0" applyNumberFormat="1" applyFont="1" applyFill="1"/>
    <xf numFmtId="0" fontId="18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justify" vertical="center"/>
    </xf>
    <xf numFmtId="0" fontId="19" fillId="0" borderId="0" xfId="0" applyFont="1" applyAlignment="1">
      <alignment horizontal="justify" vertical="center"/>
    </xf>
    <xf numFmtId="167" fontId="20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49" fontId="14" fillId="4" borderId="0" xfId="0" applyNumberFormat="1" applyFont="1" applyFill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right" vertical="center" wrapText="1"/>
    </xf>
    <xf numFmtId="167" fontId="6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14" fillId="5" borderId="7" xfId="0" applyNumberFormat="1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2" zoomScale="85" zoomScaleNormal="85" workbookViewId="0">
      <pane ySplit="1" topLeftCell="A34" activePane="bottomLeft" state="frozen"/>
      <selection activeCell="A2" sqref="A2"/>
      <selection pane="bottomLeft" activeCell="C73" sqref="C73"/>
    </sheetView>
  </sheetViews>
  <sheetFormatPr defaultColWidth="8.88671875" defaultRowHeight="14.4" x14ac:dyDescent="0.3"/>
  <cols>
    <col min="1" max="1" width="12" style="6" customWidth="1"/>
    <col min="2" max="2" width="38.33203125" style="8" customWidth="1"/>
    <col min="3" max="3" width="38.6640625" style="11" customWidth="1"/>
    <col min="4" max="4" width="15.33203125" style="13" customWidth="1"/>
    <col min="5" max="5" width="12.109375" style="71" customWidth="1"/>
    <col min="6" max="6" width="32.6640625" style="1" hidden="1" customWidth="1"/>
    <col min="7" max="7" width="21.33203125" style="43" customWidth="1"/>
    <col min="8" max="8" width="21.33203125" style="35" customWidth="1"/>
    <col min="9" max="9" width="16.88671875" style="15" hidden="1" customWidth="1"/>
    <col min="10" max="16384" width="8.88671875" style="2"/>
  </cols>
  <sheetData>
    <row r="1" spans="1:9" x14ac:dyDescent="0.3">
      <c r="A1" s="108"/>
      <c r="B1" s="108"/>
      <c r="C1" s="108"/>
      <c r="D1" s="108"/>
      <c r="E1" s="91"/>
    </row>
    <row r="2" spans="1:9" x14ac:dyDescent="0.3">
      <c r="A2" s="59" t="s">
        <v>0</v>
      </c>
      <c r="B2" s="60" t="s">
        <v>1</v>
      </c>
      <c r="C2" s="62" t="s">
        <v>2</v>
      </c>
      <c r="D2" s="61" t="s">
        <v>3</v>
      </c>
      <c r="E2" s="73" t="s">
        <v>4</v>
      </c>
      <c r="F2" s="63" t="s">
        <v>5</v>
      </c>
      <c r="G2" s="64" t="s">
        <v>79</v>
      </c>
      <c r="H2" s="65" t="s">
        <v>95</v>
      </c>
      <c r="I2" s="66" t="s">
        <v>80</v>
      </c>
    </row>
    <row r="3" spans="1:9" x14ac:dyDescent="0.3">
      <c r="A3" s="109"/>
      <c r="B3" s="109"/>
      <c r="C3" s="109"/>
      <c r="D3" s="109"/>
      <c r="E3" s="110"/>
      <c r="F3" s="63"/>
      <c r="G3" s="64"/>
      <c r="H3" s="67"/>
      <c r="I3" s="66"/>
    </row>
    <row r="4" spans="1:9" ht="42" customHeight="1" x14ac:dyDescent="0.3">
      <c r="A4" s="4" t="s">
        <v>28</v>
      </c>
      <c r="B4" s="5" t="s">
        <v>24</v>
      </c>
      <c r="C4" s="9" t="s">
        <v>26</v>
      </c>
      <c r="D4" s="22" t="s">
        <v>7</v>
      </c>
      <c r="E4" s="69">
        <v>180</v>
      </c>
      <c r="F4" s="3" t="s">
        <v>27</v>
      </c>
      <c r="G4" s="45">
        <v>180</v>
      </c>
      <c r="H4" s="37">
        <v>46177</v>
      </c>
      <c r="I4" s="17"/>
    </row>
    <row r="5" spans="1:9" ht="33" customHeight="1" x14ac:dyDescent="0.3">
      <c r="A5" s="106" t="s">
        <v>23</v>
      </c>
      <c r="B5" s="101" t="s">
        <v>21</v>
      </c>
      <c r="C5" s="10" t="s">
        <v>8</v>
      </c>
      <c r="D5" s="92" t="s">
        <v>6</v>
      </c>
      <c r="E5" s="103">
        <v>4800</v>
      </c>
      <c r="F5" s="100" t="s">
        <v>22</v>
      </c>
      <c r="G5" s="45">
        <f>500+450+450+450</f>
        <v>1850</v>
      </c>
      <c r="H5" s="39">
        <v>46051</v>
      </c>
      <c r="I5" s="98"/>
    </row>
    <row r="6" spans="1:9" ht="33" customHeight="1" x14ac:dyDescent="0.3">
      <c r="A6" s="107"/>
      <c r="B6" s="102"/>
      <c r="C6" s="10" t="s">
        <v>9</v>
      </c>
      <c r="D6" s="105"/>
      <c r="E6" s="104"/>
      <c r="F6" s="99"/>
      <c r="G6" s="45">
        <f>257+257</f>
        <v>514</v>
      </c>
      <c r="H6" s="40">
        <v>46078</v>
      </c>
      <c r="I6" s="99"/>
    </row>
    <row r="7" spans="1:9" ht="33" customHeight="1" x14ac:dyDescent="0.3">
      <c r="A7" s="107"/>
      <c r="B7" s="102"/>
      <c r="C7" s="10" t="s">
        <v>14</v>
      </c>
      <c r="D7" s="105"/>
      <c r="E7" s="104"/>
      <c r="F7" s="99"/>
      <c r="G7" s="45"/>
      <c r="H7" s="40"/>
      <c r="I7" s="99"/>
    </row>
    <row r="8" spans="1:9" ht="21.6" customHeight="1" x14ac:dyDescent="0.3">
      <c r="A8" s="57" t="s">
        <v>10</v>
      </c>
      <c r="B8" s="58" t="s">
        <v>11</v>
      </c>
      <c r="C8" s="9" t="s">
        <v>12</v>
      </c>
      <c r="D8" s="12" t="s">
        <v>6</v>
      </c>
      <c r="E8" s="72">
        <v>120000</v>
      </c>
      <c r="F8" s="14">
        <v>4215223</v>
      </c>
      <c r="G8" s="44">
        <f>751.53+748.35+673.05+741.98+714.96+735.61+708.8+729.24+726.06+699.55+719.69+693.39+713.32+710.13+638.54+703.77</f>
        <v>11407.969999999998</v>
      </c>
      <c r="H8" s="38">
        <v>46112</v>
      </c>
      <c r="I8" s="16" t="s">
        <v>13</v>
      </c>
    </row>
    <row r="9" spans="1:9" ht="41.4" customHeight="1" x14ac:dyDescent="0.3">
      <c r="A9" s="23" t="s">
        <v>32</v>
      </c>
      <c r="B9" s="24" t="s">
        <v>30</v>
      </c>
      <c r="C9" s="25" t="s">
        <v>29</v>
      </c>
      <c r="D9" s="12" t="s">
        <v>6</v>
      </c>
      <c r="E9" s="77">
        <v>7200</v>
      </c>
      <c r="F9" s="21" t="s">
        <v>31</v>
      </c>
      <c r="G9" s="46">
        <f>300+533.33+266.66+300+300+300</f>
        <v>1999.99</v>
      </c>
      <c r="H9" s="41">
        <v>46105</v>
      </c>
      <c r="I9" s="20"/>
    </row>
    <row r="10" spans="1:9" ht="41.4" customHeight="1" x14ac:dyDescent="0.3">
      <c r="A10" s="23" t="s">
        <v>36</v>
      </c>
      <c r="B10" s="24" t="s">
        <v>33</v>
      </c>
      <c r="C10" s="9" t="s">
        <v>34</v>
      </c>
      <c r="D10" s="12" t="s">
        <v>6</v>
      </c>
      <c r="E10" s="75">
        <v>1885</v>
      </c>
      <c r="F10" s="21" t="s">
        <v>35</v>
      </c>
      <c r="G10" s="46">
        <v>1855</v>
      </c>
      <c r="H10" s="41">
        <v>46107</v>
      </c>
      <c r="I10" s="20"/>
    </row>
    <row r="11" spans="1:9" ht="41.4" customHeight="1" x14ac:dyDescent="0.3">
      <c r="A11" s="50" t="s">
        <v>40</v>
      </c>
      <c r="B11" s="48" t="s">
        <v>39</v>
      </c>
      <c r="C11" s="10" t="s">
        <v>37</v>
      </c>
      <c r="D11" s="51" t="s">
        <v>6</v>
      </c>
      <c r="E11" s="74">
        <v>2380</v>
      </c>
      <c r="F11" s="19"/>
      <c r="G11" s="44">
        <v>2380</v>
      </c>
      <c r="H11" s="36">
        <v>46051</v>
      </c>
      <c r="I11" s="14"/>
    </row>
    <row r="12" spans="1:9" ht="13.2" customHeight="1" x14ac:dyDescent="0.3">
      <c r="A12" s="97"/>
      <c r="B12" s="97"/>
      <c r="C12" s="97"/>
      <c r="D12" s="97"/>
      <c r="E12" s="97"/>
      <c r="F12" s="97"/>
      <c r="G12" s="97"/>
      <c r="H12" s="97"/>
      <c r="I12" s="97"/>
    </row>
    <row r="13" spans="1:9" ht="34.200000000000003" customHeight="1" x14ac:dyDescent="0.3">
      <c r="A13" s="28" t="s">
        <v>16</v>
      </c>
      <c r="B13" s="52" t="s">
        <v>17</v>
      </c>
      <c r="C13" s="10" t="s">
        <v>18</v>
      </c>
      <c r="D13" s="51" t="s">
        <v>6</v>
      </c>
      <c r="E13" s="70">
        <v>4800</v>
      </c>
      <c r="F13" s="3" t="s">
        <v>19</v>
      </c>
      <c r="G13" s="44">
        <f>319.21+46.26+354.72+44+315.74+43.81+509.87+43.62+592.82+43.62+561.01+44.11+339.07+44.32</f>
        <v>3302.1800000000007</v>
      </c>
      <c r="H13" s="36">
        <v>46055</v>
      </c>
      <c r="I13" s="18"/>
    </row>
    <row r="14" spans="1:9" ht="31.2" customHeight="1" x14ac:dyDescent="0.3">
      <c r="A14" s="79"/>
      <c r="B14" s="80"/>
      <c r="C14" s="81"/>
      <c r="D14" s="82"/>
      <c r="E14" s="83"/>
      <c r="F14" s="84"/>
      <c r="G14" s="85"/>
      <c r="H14" s="86"/>
      <c r="I14" s="84"/>
    </row>
    <row r="15" spans="1:9" x14ac:dyDescent="0.3">
      <c r="A15" s="7" t="s">
        <v>20</v>
      </c>
    </row>
    <row r="16" spans="1:9" x14ac:dyDescent="0.3">
      <c r="A16" s="6" t="s">
        <v>38</v>
      </c>
      <c r="E16" s="76" t="s">
        <v>84</v>
      </c>
    </row>
    <row r="18" spans="1:9" x14ac:dyDescent="0.3">
      <c r="A18" s="96"/>
      <c r="B18" s="96"/>
      <c r="C18" s="96"/>
      <c r="D18" s="96"/>
      <c r="E18" s="96"/>
      <c r="F18" s="26"/>
      <c r="G18" s="47"/>
      <c r="H18" s="42"/>
      <c r="I18" s="27"/>
    </row>
    <row r="19" spans="1:9" ht="46.2" customHeight="1" x14ac:dyDescent="0.3">
      <c r="A19" s="28" t="s">
        <v>64</v>
      </c>
      <c r="B19" s="29" t="s">
        <v>49</v>
      </c>
      <c r="C19" s="30" t="s">
        <v>41</v>
      </c>
      <c r="D19" s="31" t="s">
        <v>6</v>
      </c>
      <c r="E19" s="90" t="s">
        <v>109</v>
      </c>
      <c r="F19" s="3"/>
      <c r="G19" s="44"/>
      <c r="H19" s="36"/>
      <c r="I19" s="18"/>
    </row>
    <row r="20" spans="1:9" x14ac:dyDescent="0.3">
      <c r="A20" s="28"/>
      <c r="B20" s="32"/>
      <c r="C20" s="10"/>
      <c r="D20" s="31"/>
      <c r="E20" s="70"/>
      <c r="F20" s="3"/>
      <c r="G20" s="44"/>
      <c r="H20" s="36"/>
      <c r="I20" s="18"/>
    </row>
    <row r="21" spans="1:9" ht="28.8" x14ac:dyDescent="0.3">
      <c r="A21" s="28" t="s">
        <v>65</v>
      </c>
      <c r="B21" s="29" t="s">
        <v>42</v>
      </c>
      <c r="C21" s="33" t="s">
        <v>43</v>
      </c>
      <c r="D21" s="31" t="s">
        <v>6</v>
      </c>
      <c r="E21" s="70">
        <v>320</v>
      </c>
      <c r="F21" s="3"/>
      <c r="G21" s="44"/>
      <c r="H21" s="36"/>
      <c r="I21" s="18"/>
    </row>
    <row r="22" spans="1:9" x14ac:dyDescent="0.3">
      <c r="A22" s="28"/>
      <c r="B22" s="32"/>
      <c r="C22" s="10"/>
      <c r="D22" s="31"/>
      <c r="E22" s="70"/>
      <c r="F22" s="3"/>
      <c r="G22" s="44"/>
      <c r="H22" s="36"/>
      <c r="I22" s="18"/>
    </row>
    <row r="23" spans="1:9" ht="44.4" customHeight="1" x14ac:dyDescent="0.3">
      <c r="A23" s="28" t="s">
        <v>78</v>
      </c>
      <c r="B23" s="32" t="s">
        <v>44</v>
      </c>
      <c r="C23" s="33" t="s">
        <v>45</v>
      </c>
      <c r="D23" s="31" t="s">
        <v>6</v>
      </c>
      <c r="E23" s="72">
        <v>5500</v>
      </c>
      <c r="F23" s="3"/>
      <c r="G23" s="44">
        <f>60+1269.87+1269.87</f>
        <v>2599.7399999999998</v>
      </c>
      <c r="H23" s="36">
        <v>46135</v>
      </c>
      <c r="I23" s="18"/>
    </row>
    <row r="24" spans="1:9" x14ac:dyDescent="0.3">
      <c r="A24" s="28"/>
      <c r="B24" s="32"/>
      <c r="C24" s="10"/>
      <c r="D24" s="31"/>
      <c r="E24" s="70"/>
      <c r="F24" s="3"/>
      <c r="G24" s="44"/>
      <c r="H24" s="36"/>
      <c r="I24" s="18"/>
    </row>
    <row r="25" spans="1:9" ht="28.8" x14ac:dyDescent="0.3">
      <c r="A25" s="28" t="s">
        <v>66</v>
      </c>
      <c r="B25" s="29" t="s">
        <v>46</v>
      </c>
      <c r="C25" s="33" t="s">
        <v>47</v>
      </c>
      <c r="D25" s="31" t="s">
        <v>6</v>
      </c>
      <c r="E25" s="70">
        <v>600</v>
      </c>
      <c r="F25" s="3"/>
      <c r="G25" s="44">
        <v>151.74</v>
      </c>
      <c r="H25" s="36">
        <v>46107</v>
      </c>
      <c r="I25" s="18"/>
    </row>
    <row r="26" spans="1:9" x14ac:dyDescent="0.3">
      <c r="A26" s="28"/>
      <c r="B26" s="32"/>
      <c r="C26" s="10"/>
      <c r="D26" s="31"/>
      <c r="E26" s="70"/>
      <c r="F26" s="3"/>
      <c r="G26" s="44"/>
      <c r="H26" s="36"/>
      <c r="I26" s="18"/>
    </row>
    <row r="27" spans="1:9" ht="28.8" x14ac:dyDescent="0.3">
      <c r="A27" s="28" t="s">
        <v>68</v>
      </c>
      <c r="B27" s="32" t="s">
        <v>48</v>
      </c>
      <c r="C27" s="33" t="s">
        <v>67</v>
      </c>
      <c r="D27" s="31" t="s">
        <v>6</v>
      </c>
      <c r="E27" s="70">
        <v>2000</v>
      </c>
      <c r="F27" s="3"/>
      <c r="G27" s="44">
        <v>1720.01</v>
      </c>
      <c r="H27" s="36">
        <v>46113</v>
      </c>
      <c r="I27" s="18"/>
    </row>
    <row r="28" spans="1:9" x14ac:dyDescent="0.3">
      <c r="A28" s="28"/>
      <c r="B28" s="32"/>
      <c r="C28" s="10"/>
      <c r="D28" s="31"/>
      <c r="E28" s="70"/>
      <c r="F28" s="3"/>
      <c r="G28" s="44"/>
      <c r="H28" s="36"/>
      <c r="I28" s="18"/>
    </row>
    <row r="29" spans="1:9" ht="28.8" x14ac:dyDescent="0.3">
      <c r="A29" s="28" t="s">
        <v>69</v>
      </c>
      <c r="B29" s="32" t="s">
        <v>51</v>
      </c>
      <c r="C29" s="33" t="s">
        <v>50</v>
      </c>
      <c r="D29" s="31" t="s">
        <v>6</v>
      </c>
      <c r="E29" s="70">
        <v>1000</v>
      </c>
      <c r="F29" s="3"/>
      <c r="G29" s="44">
        <f>155+845</f>
        <v>1000</v>
      </c>
      <c r="H29" s="36">
        <v>46114</v>
      </c>
      <c r="I29" s="18"/>
    </row>
    <row r="30" spans="1:9" x14ac:dyDescent="0.3">
      <c r="A30" s="28"/>
      <c r="B30" s="32"/>
      <c r="C30" s="10"/>
      <c r="D30" s="31"/>
      <c r="E30" s="70"/>
      <c r="F30" s="3"/>
      <c r="G30" s="44"/>
      <c r="H30" s="36"/>
      <c r="I30" s="18"/>
    </row>
    <row r="31" spans="1:9" ht="28.8" x14ac:dyDescent="0.3">
      <c r="A31" s="28" t="s">
        <v>70</v>
      </c>
      <c r="B31" s="29" t="s">
        <v>52</v>
      </c>
      <c r="C31" s="34" t="s">
        <v>53</v>
      </c>
      <c r="D31" s="31" t="s">
        <v>6</v>
      </c>
      <c r="E31" s="70">
        <v>600</v>
      </c>
      <c r="F31" s="3"/>
      <c r="G31" s="44">
        <v>70</v>
      </c>
      <c r="H31" s="36">
        <v>46135</v>
      </c>
      <c r="I31" s="18"/>
    </row>
    <row r="32" spans="1:9" x14ac:dyDescent="0.3">
      <c r="A32" s="28"/>
      <c r="B32" s="32"/>
      <c r="C32" s="10"/>
      <c r="D32" s="31"/>
      <c r="E32" s="70"/>
      <c r="F32" s="3"/>
      <c r="G32" s="44"/>
      <c r="H32" s="36"/>
      <c r="I32" s="18"/>
    </row>
    <row r="33" spans="1:9" ht="27.6" x14ac:dyDescent="0.3">
      <c r="A33" s="28" t="s">
        <v>71</v>
      </c>
      <c r="B33" s="32" t="s">
        <v>54</v>
      </c>
      <c r="C33" s="34" t="s">
        <v>53</v>
      </c>
      <c r="D33" s="31" t="s">
        <v>6</v>
      </c>
      <c r="E33" s="70">
        <v>280</v>
      </c>
      <c r="F33" s="3"/>
      <c r="G33" s="44"/>
      <c r="H33" s="36"/>
      <c r="I33" s="18"/>
    </row>
    <row r="34" spans="1:9" x14ac:dyDescent="0.3">
      <c r="A34" s="28"/>
      <c r="B34" s="32"/>
      <c r="C34" s="10"/>
      <c r="D34" s="31"/>
      <c r="E34" s="70"/>
      <c r="F34" s="3"/>
      <c r="G34" s="44"/>
      <c r="H34" s="36"/>
      <c r="I34" s="18"/>
    </row>
    <row r="35" spans="1:9" ht="28.8" x14ac:dyDescent="0.3">
      <c r="A35" s="28" t="s">
        <v>72</v>
      </c>
      <c r="B35" s="32" t="s">
        <v>55</v>
      </c>
      <c r="C35" s="30" t="s">
        <v>56</v>
      </c>
      <c r="D35" s="31" t="s">
        <v>6</v>
      </c>
      <c r="E35" s="70">
        <v>100</v>
      </c>
      <c r="F35" s="3"/>
      <c r="G35" s="44"/>
      <c r="H35" s="36"/>
      <c r="I35" s="18"/>
    </row>
    <row r="36" spans="1:9" x14ac:dyDescent="0.3">
      <c r="A36" s="28"/>
      <c r="B36" s="32"/>
      <c r="C36" s="10"/>
      <c r="D36" s="31"/>
      <c r="E36" s="70"/>
      <c r="F36" s="3"/>
      <c r="G36" s="44"/>
      <c r="H36" s="36"/>
      <c r="I36" s="18"/>
    </row>
    <row r="37" spans="1:9" ht="27.6" x14ac:dyDescent="0.3">
      <c r="A37" s="28" t="s">
        <v>73</v>
      </c>
      <c r="B37" s="32" t="s">
        <v>57</v>
      </c>
      <c r="C37" s="33" t="s">
        <v>58</v>
      </c>
      <c r="D37" s="31" t="s">
        <v>6</v>
      </c>
      <c r="E37" s="70">
        <v>900</v>
      </c>
      <c r="F37" s="3"/>
      <c r="G37" s="44"/>
      <c r="H37" s="36"/>
      <c r="I37" s="18"/>
    </row>
    <row r="38" spans="1:9" x14ac:dyDescent="0.3">
      <c r="A38" s="28"/>
      <c r="B38" s="32"/>
      <c r="C38" s="10"/>
      <c r="D38" s="31"/>
      <c r="E38" s="70"/>
      <c r="F38" s="3"/>
      <c r="G38" s="44"/>
      <c r="H38" s="36"/>
      <c r="I38" s="18"/>
    </row>
    <row r="39" spans="1:9" ht="43.2" x14ac:dyDescent="0.3">
      <c r="A39" s="28" t="s">
        <v>76</v>
      </c>
      <c r="B39" s="32" t="s">
        <v>59</v>
      </c>
      <c r="C39" s="33" t="s">
        <v>60</v>
      </c>
      <c r="D39" s="31" t="s">
        <v>6</v>
      </c>
      <c r="E39" s="70">
        <v>1500</v>
      </c>
      <c r="F39" s="3"/>
      <c r="G39" s="44"/>
      <c r="H39" s="36"/>
      <c r="I39" s="18"/>
    </row>
    <row r="40" spans="1:9" x14ac:dyDescent="0.3">
      <c r="A40" s="28"/>
      <c r="B40" s="32"/>
      <c r="C40" s="10"/>
      <c r="D40" s="31"/>
      <c r="E40" s="70"/>
      <c r="F40" s="3"/>
      <c r="G40" s="44"/>
      <c r="H40" s="36"/>
      <c r="I40" s="18"/>
    </row>
    <row r="41" spans="1:9" ht="43.2" x14ac:dyDescent="0.3">
      <c r="A41" s="28" t="s">
        <v>77</v>
      </c>
      <c r="B41" s="29" t="s">
        <v>61</v>
      </c>
      <c r="C41" s="33" t="s">
        <v>62</v>
      </c>
      <c r="D41" s="31" t="s">
        <v>6</v>
      </c>
      <c r="E41" s="70">
        <v>1560</v>
      </c>
      <c r="F41" s="3"/>
      <c r="G41" s="44"/>
      <c r="H41" s="36"/>
      <c r="I41" s="18"/>
    </row>
    <row r="42" spans="1:9" x14ac:dyDescent="0.3">
      <c r="A42" s="28"/>
      <c r="B42" s="32"/>
      <c r="C42" s="10"/>
      <c r="D42" s="31"/>
      <c r="E42" s="70"/>
      <c r="F42" s="3"/>
      <c r="G42" s="44"/>
      <c r="H42" s="36"/>
      <c r="I42" s="18"/>
    </row>
    <row r="43" spans="1:9" ht="43.2" x14ac:dyDescent="0.3">
      <c r="A43" s="28" t="s">
        <v>75</v>
      </c>
      <c r="B43" s="29" t="s">
        <v>63</v>
      </c>
      <c r="C43" s="33" t="s">
        <v>74</v>
      </c>
      <c r="D43" s="31" t="s">
        <v>6</v>
      </c>
      <c r="E43" s="70">
        <v>2000</v>
      </c>
      <c r="F43" s="3"/>
      <c r="G43" s="44">
        <v>117.14</v>
      </c>
      <c r="H43" s="36">
        <v>46051</v>
      </c>
      <c r="I43" s="18"/>
    </row>
    <row r="44" spans="1:9" x14ac:dyDescent="0.3">
      <c r="A44" s="68"/>
      <c r="B44" s="48"/>
      <c r="C44" s="49"/>
    </row>
    <row r="45" spans="1:9" ht="57.6" x14ac:dyDescent="0.3">
      <c r="A45" s="53" t="s">
        <v>82</v>
      </c>
      <c r="B45" s="54" t="s">
        <v>81</v>
      </c>
      <c r="C45" s="55" t="s">
        <v>83</v>
      </c>
      <c r="D45" s="56" t="s">
        <v>6</v>
      </c>
      <c r="E45" s="72">
        <v>50000</v>
      </c>
      <c r="F45" s="3"/>
      <c r="G45" s="44"/>
      <c r="H45" s="36"/>
      <c r="I45" s="18"/>
    </row>
    <row r="46" spans="1:9" x14ac:dyDescent="0.3">
      <c r="A46" s="28"/>
      <c r="B46" s="29"/>
      <c r="C46" s="33"/>
      <c r="D46" s="31"/>
      <c r="E46" s="70"/>
      <c r="F46" s="3"/>
      <c r="G46" s="44"/>
      <c r="H46" s="36"/>
      <c r="I46" s="18"/>
    </row>
    <row r="47" spans="1:9" ht="28.8" x14ac:dyDescent="0.3">
      <c r="A47" s="28" t="s">
        <v>86</v>
      </c>
      <c r="B47" s="29" t="s">
        <v>85</v>
      </c>
      <c r="C47" s="33" t="s">
        <v>15</v>
      </c>
      <c r="D47" s="56" t="s">
        <v>6</v>
      </c>
      <c r="E47" s="70">
        <v>4950</v>
      </c>
      <c r="F47" s="3"/>
      <c r="G47" s="44">
        <v>2000</v>
      </c>
      <c r="H47" s="36">
        <v>46135</v>
      </c>
      <c r="I47" s="18"/>
    </row>
    <row r="48" spans="1:9" x14ac:dyDescent="0.3">
      <c r="A48" s="28"/>
      <c r="B48" s="29"/>
      <c r="C48" s="33"/>
      <c r="D48" s="56"/>
      <c r="E48" s="70"/>
      <c r="F48" s="3"/>
      <c r="G48" s="44"/>
      <c r="H48" s="36"/>
      <c r="I48" s="18"/>
    </row>
    <row r="49" spans="1:9" ht="43.2" x14ac:dyDescent="0.3">
      <c r="A49" s="28" t="s">
        <v>110</v>
      </c>
      <c r="B49" s="54" t="s">
        <v>101</v>
      </c>
      <c r="C49" s="33" t="s">
        <v>99</v>
      </c>
      <c r="D49" s="92" t="s">
        <v>6</v>
      </c>
      <c r="E49" s="74">
        <v>1500</v>
      </c>
      <c r="F49" s="3"/>
      <c r="G49" s="44">
        <v>700</v>
      </c>
      <c r="H49" s="36">
        <v>46135</v>
      </c>
      <c r="I49" s="18"/>
    </row>
    <row r="50" spans="1:9" ht="43.2" x14ac:dyDescent="0.3">
      <c r="A50" s="28" t="s">
        <v>102</v>
      </c>
      <c r="B50" s="54" t="s">
        <v>101</v>
      </c>
      <c r="C50" s="33" t="s">
        <v>100</v>
      </c>
      <c r="D50" s="93"/>
      <c r="E50" s="74">
        <v>1000</v>
      </c>
      <c r="F50" s="3"/>
      <c r="G50" s="44"/>
      <c r="H50" s="36"/>
      <c r="I50" s="18"/>
    </row>
    <row r="51" spans="1:9" x14ac:dyDescent="0.3">
      <c r="A51" s="28"/>
      <c r="B51" s="54"/>
      <c r="C51" s="33"/>
      <c r="D51" s="56"/>
      <c r="E51" s="70"/>
      <c r="F51" s="3"/>
      <c r="G51" s="44"/>
      <c r="H51" s="36"/>
      <c r="I51" s="18"/>
    </row>
    <row r="52" spans="1:9" ht="50.4" customHeight="1" x14ac:dyDescent="0.3">
      <c r="A52" s="28" t="s">
        <v>104</v>
      </c>
      <c r="B52" s="54" t="s">
        <v>103</v>
      </c>
      <c r="C52" s="89" t="s">
        <v>97</v>
      </c>
      <c r="D52" s="56" t="s">
        <v>6</v>
      </c>
      <c r="E52" s="70" t="s">
        <v>96</v>
      </c>
      <c r="F52" s="3"/>
      <c r="G52" s="44">
        <v>250</v>
      </c>
      <c r="H52" s="36">
        <v>46135</v>
      </c>
      <c r="I52" s="18"/>
    </row>
    <row r="53" spans="1:9" x14ac:dyDescent="0.3">
      <c r="A53" s="28"/>
      <c r="B53" s="54"/>
      <c r="C53" s="33"/>
      <c r="D53" s="56"/>
      <c r="E53" s="70"/>
      <c r="F53" s="3"/>
      <c r="G53" s="44"/>
      <c r="H53" s="36"/>
      <c r="I53" s="18"/>
    </row>
    <row r="54" spans="1:9" ht="43.95" customHeight="1" x14ac:dyDescent="0.3">
      <c r="A54" s="28" t="s">
        <v>106</v>
      </c>
      <c r="B54" s="54" t="s">
        <v>105</v>
      </c>
      <c r="C54" s="33" t="s">
        <v>98</v>
      </c>
      <c r="D54" s="56" t="s">
        <v>6</v>
      </c>
      <c r="E54" s="70" t="s">
        <v>96</v>
      </c>
      <c r="F54" s="3"/>
      <c r="G54" s="44">
        <v>187</v>
      </c>
      <c r="H54" s="36">
        <v>46135</v>
      </c>
      <c r="I54" s="18"/>
    </row>
    <row r="55" spans="1:9" x14ac:dyDescent="0.3">
      <c r="A55" s="28"/>
      <c r="B55" s="29"/>
      <c r="C55" s="33"/>
      <c r="D55" s="56"/>
      <c r="E55" s="70"/>
      <c r="F55" s="3"/>
      <c r="G55" s="44"/>
      <c r="H55" s="36"/>
      <c r="I55" s="18"/>
    </row>
    <row r="56" spans="1:9" ht="28.8" x14ac:dyDescent="0.3">
      <c r="A56" s="28" t="s">
        <v>108</v>
      </c>
      <c r="B56" s="29" t="s">
        <v>107</v>
      </c>
      <c r="C56" s="33" t="s">
        <v>25</v>
      </c>
      <c r="D56" s="56" t="s">
        <v>6</v>
      </c>
      <c r="E56" s="70">
        <v>230</v>
      </c>
      <c r="F56" s="3"/>
      <c r="G56" s="44">
        <v>230</v>
      </c>
      <c r="H56" s="36">
        <v>46135</v>
      </c>
      <c r="I56" s="18"/>
    </row>
    <row r="57" spans="1:9" x14ac:dyDescent="0.3">
      <c r="A57" s="28"/>
      <c r="B57" s="29"/>
      <c r="C57" s="33"/>
      <c r="D57" s="56"/>
      <c r="E57" s="70"/>
      <c r="F57" s="3"/>
      <c r="G57" s="44"/>
      <c r="H57" s="36"/>
      <c r="I57" s="18"/>
    </row>
    <row r="58" spans="1:9" x14ac:dyDescent="0.3">
      <c r="A58" s="28"/>
      <c r="B58" s="29"/>
      <c r="C58" s="33"/>
      <c r="D58" s="56"/>
      <c r="E58" s="70"/>
      <c r="F58" s="3"/>
      <c r="G58" s="44"/>
      <c r="H58" s="36"/>
      <c r="I58" s="18"/>
    </row>
    <row r="59" spans="1:9" x14ac:dyDescent="0.3">
      <c r="A59" s="94"/>
      <c r="B59" s="95"/>
      <c r="C59" s="33"/>
      <c r="D59" s="31"/>
      <c r="E59" s="70"/>
      <c r="F59" s="3"/>
      <c r="G59" s="44"/>
      <c r="H59" s="36"/>
      <c r="I59" s="18"/>
    </row>
    <row r="60" spans="1:9" ht="57" customHeight="1" x14ac:dyDescent="0.3">
      <c r="A60" s="87" t="s">
        <v>91</v>
      </c>
      <c r="B60" s="88" t="s">
        <v>87</v>
      </c>
      <c r="C60" s="33" t="s">
        <v>18</v>
      </c>
      <c r="D60" s="31" t="s">
        <v>6</v>
      </c>
      <c r="E60" s="70">
        <v>4000</v>
      </c>
      <c r="F60" s="3"/>
      <c r="G60" s="44">
        <f>339.07+44.42+357.35+43.23</f>
        <v>784.07</v>
      </c>
      <c r="H60" s="36">
        <v>46111</v>
      </c>
      <c r="I60" s="18"/>
    </row>
    <row r="61" spans="1:9" x14ac:dyDescent="0.3">
      <c r="A61" s="87" t="s">
        <v>92</v>
      </c>
      <c r="B61" s="88" t="s">
        <v>88</v>
      </c>
      <c r="C61" s="33" t="s">
        <v>89</v>
      </c>
      <c r="D61" s="31" t="s">
        <v>6</v>
      </c>
      <c r="E61" s="70">
        <v>2500</v>
      </c>
      <c r="F61" s="3"/>
      <c r="G61" s="44">
        <v>333.02</v>
      </c>
      <c r="H61" s="36">
        <v>46083</v>
      </c>
      <c r="I61" s="18"/>
    </row>
    <row r="62" spans="1:9" ht="28.8" x14ac:dyDescent="0.3">
      <c r="A62" s="87" t="s">
        <v>94</v>
      </c>
      <c r="B62" s="88" t="s">
        <v>93</v>
      </c>
      <c r="C62" s="33" t="s">
        <v>90</v>
      </c>
      <c r="D62" s="31" t="s">
        <v>6</v>
      </c>
      <c r="E62" s="70">
        <v>18500</v>
      </c>
      <c r="F62" s="3"/>
      <c r="G62" s="44">
        <f>1213.5+1213.5</f>
        <v>2427</v>
      </c>
      <c r="H62" s="36">
        <v>46135</v>
      </c>
      <c r="I62" s="18"/>
    </row>
    <row r="63" spans="1:9" x14ac:dyDescent="0.3">
      <c r="A63" s="28"/>
      <c r="B63" s="78"/>
      <c r="C63" s="33"/>
      <c r="D63" s="31"/>
      <c r="E63" s="70"/>
      <c r="F63" s="3"/>
      <c r="G63" s="44"/>
      <c r="H63" s="36"/>
      <c r="I63" s="18"/>
    </row>
  </sheetData>
  <mergeCells count="12">
    <mergeCell ref="B5:B7"/>
    <mergeCell ref="A5:A7"/>
    <mergeCell ref="A1:D1"/>
    <mergeCell ref="A3:E3"/>
    <mergeCell ref="A18:E18"/>
    <mergeCell ref="A12:I12"/>
    <mergeCell ref="I5:I7"/>
    <mergeCell ref="F5:F7"/>
    <mergeCell ref="E5:E7"/>
    <mergeCell ref="D5:D7"/>
    <mergeCell ref="D49:D50"/>
    <mergeCell ref="A59:B59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3" ma:contentTypeDescription="Creare un nuovo documento." ma:contentTypeScope="" ma:versionID="5040a37038759589fb68e25240c76418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15008345880608ede6f3187057689ccd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customXml/itemProps2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98F3F-1CEC-4752-9170-7F333886A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89a05-e818-46a5-b0e0-1154e2e58a57"/>
    <ds:schemaRef ds:uri="6f096b43-e48c-4fbd-b02e-e6d3a3769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2026-04-24T12:58:39Z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