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6" documentId="8_{FF7E19F0-4238-48D7-BBAD-D6A55A17C50A}" xr6:coauthVersionLast="47" xr6:coauthVersionMax="47" xr10:uidLastSave="{7286F54D-B8C0-4814-923F-F4930C603AE1}"/>
  <bookViews>
    <workbookView xWindow="-120" yWindow="-120" windowWidth="38640" windowHeight="13920" xr2:uid="{00000000-000D-0000-FFFF-FFFF00000000}"/>
  </bookViews>
  <sheets>
    <sheet name="2026" sheetId="2" r:id="rId1"/>
    <sheet name="Foglio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14" i="2"/>
  <c r="H8" i="2"/>
  <c r="H7" i="2"/>
  <c r="H56" i="2" l="1"/>
  <c r="H55" i="2"/>
  <c r="H54" i="2"/>
  <c r="H22" i="2"/>
  <c r="H20" i="2"/>
</calcChain>
</file>

<file path=xl/sharedStrings.xml><?xml version="1.0" encoding="utf-8"?>
<sst xmlns="http://schemas.openxmlformats.org/spreadsheetml/2006/main" count="157" uniqueCount="123">
  <si>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</si>
  <si>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</si>
  <si>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</si>
  <si>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</si>
  <si>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</si>
  <si>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</si>
  <si>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pagina web appalto </t>
  </si>
  <si>
    <t>note</t>
  </si>
  <si>
    <t>AFFIDAMENTO DIRETTO</t>
  </si>
  <si>
    <t>PROCEDURA NEGOZIATA SENZA PREVIA PUBBLICAZIONE DEL BANDO</t>
  </si>
  <si>
    <t>B1084BDBEF</t>
  </si>
  <si>
    <t xml:space="preserve">servizio di Mutuo per acquisto sede </t>
  </si>
  <si>
    <t>BPM</t>
  </si>
  <si>
    <t>516a6405-8427-4cc7-a5d3-ee36e7c5660c</t>
  </si>
  <si>
    <t>Vincenzo Cavallarin - CVLVCN70T12F158F</t>
  </si>
  <si>
    <t>Enel Energia spa 06655971007</t>
  </si>
  <si>
    <t>cpv</t>
  </si>
  <si>
    <t>servizi informatici</t>
  </si>
  <si>
    <t>servizi di posta elettronica</t>
  </si>
  <si>
    <t>fornitura e assistenza sito ODCEC - 2025</t>
  </si>
  <si>
    <t>STRATEGIE DIGITALI SRL - 14508161008</t>
  </si>
  <si>
    <t>https://www.commercialisti.re.it/amministrazione-trasparente/bandi-di-gara-e-contratti/22_01_2025_sito_odcec/</t>
  </si>
  <si>
    <t>B54B99A4F5</t>
  </si>
  <si>
    <t>Servizio di gestione newsletter per inviare email multiple (2025-2026)</t>
  </si>
  <si>
    <t>BEBO SERVICE SRL - 04186780369</t>
  </si>
  <si>
    <t>Void Labs Snc (Voxmail) - 02137700395</t>
  </si>
  <si>
    <t>https://www.commercialisti.re.it/amministrazione-trasparente/bandi-di-gara-e-contratti/23-05-2025_newsletter/</t>
  </si>
  <si>
    <t>B6FF19803E</t>
  </si>
  <si>
    <t>Coopservice scrl - 00310180351</t>
  </si>
  <si>
    <t>https://www.commercialisti.re.it/amministrazione-trasparente/bandi-di-gara-e-contratti/01_08_2025_pulizie_sede/</t>
  </si>
  <si>
    <t>Affidamento servizio di pulizia nuova sede Ordine 2025-2027</t>
  </si>
  <si>
    <t>B81CDFF447</t>
  </si>
  <si>
    <t>PULIZIA DI UFFICI</t>
  </si>
  <si>
    <t>Affidamento Diretto incarico per manutenzione software di contabilità anno 2026</t>
  </si>
  <si>
    <t>Visura SpA con sede a Roma via Giacomo Peroni n. 400 C.F./P.IVA 05338771008</t>
  </si>
  <si>
    <t>https://www.commercialisti.re.it/amministrazione-trasparente/bandi-di-gara-e-contratti/08_09_2025_contabilita_2026/</t>
  </si>
  <si>
    <t>B849C89950</t>
  </si>
  <si>
    <t>PA33 S.r.l, con sede a Roma via della Sforzesca, 1in t. 1 CF/P.IVA 12858901007</t>
  </si>
  <si>
    <t>Affidamento Diretto per l’acquisto licenza d’uso biennale piattaforma e-procurement per processi di approvvigionamento della PA</t>
  </si>
  <si>
    <t>b91c285c0b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</si>
  <si>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</si>
  <si>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</si>
  <si>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</si>
  <si>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</si>
  <si>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</si>
  <si>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</si>
  <si>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</si>
  <si>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</si>
  <si>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</si>
  <si>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</si>
  <si>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</si>
  <si>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</si>
  <si>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</si>
  <si>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</si>
  <si>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</si>
  <si>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</si>
  <si>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</si>
  <si>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</si>
  <si>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</si>
  <si>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</si>
  <si>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</si>
  <si>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</si>
  <si>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</si>
  <si>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</si>
  <si>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</si>
  <si>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</si>
  <si>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</si>
  <si>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</si>
  <si>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</si>
  <si>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</si>
  <si>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</si>
  <si>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</si>
  <si>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</si>
  <si>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</si>
  <si>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</si>
  <si>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</si>
  <si>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consulenza giuridica e di rapprensetanza</t>
  </si>
  <si>
    <t>BA12365BEC</t>
  </si>
  <si>
    <t>BA26F6665F</t>
  </si>
  <si>
    <t>pagamenti erogati</t>
  </si>
  <si>
    <t>31/12/2044</t>
  </si>
  <si>
    <r>
      <rPr>
        <b/>
        <i/>
        <sz val="8"/>
        <color theme="0"/>
        <rFont val="Calibri"/>
        <family val="2"/>
        <scheme val="minor"/>
      </rPr>
      <t>ID</t>
    </r>
    <r>
      <rPr>
        <b/>
        <sz val="8"/>
        <color theme="0"/>
        <rFont val="Calibri"/>
        <family val="2"/>
        <scheme val="minor"/>
      </rPr>
      <t xml:space="preserve"> appalto ANAC</t>
    </r>
  </si>
  <si>
    <t>Affidamento servizi di segreteria per l'Odcec - 2026</t>
  </si>
  <si>
    <t>BA530AB81E</t>
  </si>
  <si>
    <t>servizi amministrativi di organismi</t>
  </si>
  <si>
    <t>FONDAZIONE DEI DOTTORI COMMERCIALISTI E DEGLI ESPERTI CONTABILI DI REGGIO EMILIA - cf 91074180356</t>
  </si>
  <si>
    <t>Affidamento servizio di ufficio stampa periodo 01/02/2026 – 01/07/2026</t>
  </si>
  <si>
    <t>BA7C4D2E7F</t>
  </si>
  <si>
    <t>servizi di stampa</t>
  </si>
  <si>
    <t>fornitura energia elettrica 2026</t>
  </si>
  <si>
    <t>utenza internet/telefono 2026</t>
  </si>
  <si>
    <t>Fastweb spa - 12878470157</t>
  </si>
  <si>
    <t>M4 S.R.L. - 80020850378</t>
  </si>
  <si>
    <t>energia elettriva uitenza</t>
  </si>
  <si>
    <t>BA9DB78335</t>
  </si>
  <si>
    <t>Servizi telefonici e di trasmissione dati</t>
  </si>
  <si>
    <t>BA9DC9A286</t>
  </si>
  <si>
    <t>Affitto sede archivio Ordine fino al 30/06/2030</t>
  </si>
  <si>
    <t>BA9DE117FA</t>
  </si>
  <si>
    <t>servizi locazione</t>
  </si>
  <si>
    <t>data ultimo pagamento</t>
  </si>
  <si>
    <t>data pagamento conclusivo dell'affidamento</t>
  </si>
  <si>
    <t>3000 (3660)</t>
  </si>
  <si>
    <t>A. Manzoni &amp; C. srl con sede in Torino via E. Lugaro, 15 C.F./P.IVA 04705810150</t>
  </si>
  <si>
    <t>Società Pubblicità Editoriale e Digitale srl con sede in Bologna via E. Mattei, 106 C.F./P.IVA 00326930377</t>
  </si>
  <si>
    <t xml:space="preserve">Grand Hotel Astoria spa, con sede in Reggio Emilia via L. Nobili, 2 C.F./P.IVA 00134870351  - </t>
  </si>
  <si>
    <t>Cav. Socrate Incerti &amp; Figli Srl, con sede in Reggio Emilia via Pasteur, 121/c C.F./P.Iva 01644160341</t>
  </si>
  <si>
    <t>Affidamento incarico di collaborazione servizio noleggio sale per eventi - 2026</t>
  </si>
  <si>
    <t>BACA1AD809</t>
  </si>
  <si>
    <t>Affidamento servizio di messa a disposizione di spazi pubblicitari e attività di pianificazione editoriale su Gazzetta di Reggio - 2026</t>
  </si>
  <si>
    <t>servizi di editoria</t>
  </si>
  <si>
    <t>organizzazione di eventi</t>
  </si>
  <si>
    <t>BACA2FFEF4</t>
  </si>
  <si>
    <t>Affidamento servizio di messa a disposizione di spazi pubblicitari e attività di pianificazione editoriale su Resto del Carlino - 2026</t>
  </si>
  <si>
    <t>BACA3C1F0C</t>
  </si>
  <si>
    <t>Delibera di Affidamento servizio tecnico per evento 10/04/2026</t>
  </si>
  <si>
    <t>SERVIZI EVENTI</t>
  </si>
  <si>
    <t>BB45C0A0E2</t>
  </si>
  <si>
    <t>1500 deliebra 09/03/2026</t>
  </si>
  <si>
    <t>BACA0BE2D0</t>
  </si>
  <si>
    <t>servizi posta elettronica</t>
  </si>
  <si>
    <t>Servizio di gestione newsletter per inviare email multiple (2026-2027)</t>
  </si>
  <si>
    <t>BBBA667CD3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</si>
</sst>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#,##0.00\ &quot;€&quot;"/>
    <numFmt numFmtId="166" formatCode="dd/mm/yy;@"/>
    <numFmt numFmtId="167" formatCode="#,##0.00\ _€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2" borderId="2" xfId="0" quotePrefix="1" applyNumberFormat="1" applyFont="1" applyFill="1" applyBorder="1" applyAlignment="1">
      <alignment horizontal="center" vertical="center"/>
    </xf>
    <xf numFmtId="14" fontId="4" fillId="2" borderId="4" xfId="0" quotePrefix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1" fillId="0" borderId="9" xfId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3" fillId="0" borderId="0" xfId="0" applyFont="1"/>
    <xf numFmtId="0" fontId="8" fillId="0" borderId="9" xfId="0" applyFont="1" applyBorder="1"/>
    <xf numFmtId="0" fontId="3" fillId="0" borderId="9" xfId="0" applyFont="1" applyBorder="1"/>
    <xf numFmtId="0" fontId="3" fillId="0" borderId="2" xfId="0" applyFont="1" applyBorder="1"/>
    <xf numFmtId="0" fontId="4" fillId="3" borderId="2" xfId="0" applyFont="1" applyFill="1" applyBorder="1"/>
    <xf numFmtId="0" fontId="8" fillId="3" borderId="2" xfId="0" applyFont="1" applyFill="1" applyBorder="1"/>
    <xf numFmtId="0" fontId="1" fillId="3" borderId="2" xfId="1" applyFill="1" applyBorder="1"/>
    <xf numFmtId="14" fontId="4" fillId="2" borderId="4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4" fontId="4" fillId="2" borderId="2" xfId="0" quotePrefix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166" fontId="4" fillId="0" borderId="0" xfId="0" applyNumberFormat="1" applyFont="1"/>
    <xf numFmtId="166" fontId="4" fillId="0" borderId="2" xfId="0" applyNumberFormat="1" applyFont="1" applyBorder="1"/>
    <xf numFmtId="166" fontId="4" fillId="0" borderId="9" xfId="0" applyNumberFormat="1" applyFont="1" applyBorder="1" applyAlignment="1">
      <alignment wrapText="1"/>
    </xf>
    <xf numFmtId="166" fontId="4" fillId="0" borderId="9" xfId="0" applyNumberFormat="1" applyFont="1" applyBorder="1"/>
    <xf numFmtId="166" fontId="4" fillId="3" borderId="2" xfId="0" applyNumberFormat="1" applyFont="1" applyFill="1" applyBorder="1"/>
    <xf numFmtId="165" fontId="4" fillId="0" borderId="0" xfId="0" applyNumberFormat="1" applyFont="1"/>
    <xf numFmtId="165" fontId="4" fillId="0" borderId="2" xfId="0" applyNumberFormat="1" applyFont="1" applyBorder="1"/>
    <xf numFmtId="165" fontId="4" fillId="0" borderId="2" xfId="0" applyNumberFormat="1" applyFont="1" applyBorder="1" applyAlignment="1">
      <alignment wrapText="1"/>
    </xf>
    <xf numFmtId="165" fontId="4" fillId="3" borderId="2" xfId="0" applyNumberFormat="1" applyFont="1" applyFill="1" applyBorder="1"/>
    <xf numFmtId="165" fontId="6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6" borderId="2" xfId="0" applyNumberFormat="1" applyFont="1" applyFill="1" applyBorder="1" applyAlignment="1">
      <alignment horizontal="right" vertical="center"/>
    </xf>
    <xf numFmtId="167" fontId="11" fillId="5" borderId="2" xfId="0" applyNumberFormat="1" applyFont="1" applyFill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 wrapText="1"/>
    </xf>
    <xf numFmtId="167" fontId="4" fillId="2" borderId="2" xfId="0" applyNumberFormat="1" applyFont="1" applyFill="1" applyBorder="1" applyAlignment="1">
      <alignment horizontal="right" vertical="center" wrapText="1"/>
    </xf>
    <xf numFmtId="167" fontId="4" fillId="2" borderId="5" xfId="0" applyNumberFormat="1" applyFont="1" applyFill="1" applyBorder="1" applyAlignment="1">
      <alignment horizontal="right" vertical="center" wrapText="1"/>
    </xf>
    <xf numFmtId="167" fontId="4" fillId="6" borderId="5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justify" vertical="center"/>
    </xf>
    <xf numFmtId="0" fontId="1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justify" vertical="center"/>
    </xf>
    <xf numFmtId="0" fontId="15" fillId="0" borderId="0" xfId="0" applyFont="1" applyAlignment="1">
      <alignment horizontal="justify" vertical="center"/>
    </xf>
    <xf numFmtId="167" fontId="16" fillId="0" borderId="2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/>
    <xf numFmtId="164" fontId="8" fillId="3" borderId="2" xfId="0" applyNumberFormat="1" applyFont="1" applyFill="1" applyBorder="1"/>
    <xf numFmtId="164" fontId="4" fillId="3" borderId="2" xfId="0" applyNumberFormat="1" applyFont="1" applyFill="1" applyBorder="1"/>
    <xf numFmtId="164" fontId="8" fillId="0" borderId="9" xfId="0" applyNumberFormat="1" applyFont="1" applyBorder="1"/>
    <xf numFmtId="164" fontId="3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mercialisti.re.it/amministrazione-trasparente/bandi-di-gara-e-contratti/22_01_2025_sito_odcec/" TargetMode="External"/><Relationship Id="rId2" Type="http://schemas.openxmlformats.org/officeDocument/2006/relationships/hyperlink" Target="https://www.commercialisti.re.it/amministrazione-trasparente/bandi-di-gara-e-contratti/08_09_2025_contabilita_2026/" TargetMode="External"/><Relationship Id="rId1" Type="http://schemas.openxmlformats.org/officeDocument/2006/relationships/hyperlink" Target="https://www.commercialisti.re.it/amministrazione-trasparente/bandi-di-gara-e-contratti/01_08_2025_pulizie_sede/" TargetMode="External"/><Relationship Id="rId4" Type="http://schemas.openxmlformats.org/officeDocument/2006/relationships/hyperlink" Target="https://www.commercialisti.re.it/amministrazione-trasparente/bandi-di-gara-e-contratti/23-05-2025_newslet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abSelected="1" workbookViewId="0">
      <selection activeCell="L28" sqref="L1:L1048576"/>
    </sheetView>
  </sheetViews>
  <sheetFormatPr defaultColWidth="54.85546875" defaultRowHeight="15" x14ac:dyDescent="0.25"/>
  <cols>
    <col min="1" max="1" width="13" customWidth="1"/>
    <col min="2" max="2" width="56.7109375" bestFit="1" customWidth="1"/>
    <col min="3" max="3" width="47.42578125" customWidth="1"/>
    <col min="4" max="4" width="19.28515625" customWidth="1"/>
    <col min="5" max="5" width="11.28515625" customWidth="1"/>
    <col min="6" max="6" width="29.5703125" customWidth="1"/>
    <col min="7" max="7" width="18.140625" customWidth="1"/>
    <col min="8" max="8" width="12.7109375" customWidth="1"/>
    <col min="9" max="9" width="15.7109375" customWidth="1"/>
    <col min="10" max="10" width="30.5703125" hidden="1" customWidth="1"/>
    <col min="11" max="11" width="30" style="90" customWidth="1"/>
    <col min="12" max="12" width="117.42578125" hidden="1" customWidth="1"/>
    <col min="13" max="13" width="5" bestFit="1" customWidth="1"/>
  </cols>
  <sheetData>
    <row r="1" spans="1:13" ht="30" x14ac:dyDescent="0.25">
      <c r="A1" s="59" t="s">
        <v>0</v>
      </c>
      <c r="B1" s="60" t="s">
        <v>1</v>
      </c>
      <c r="C1" s="62" t="s">
        <v>2</v>
      </c>
      <c r="D1" s="61" t="s">
        <v>3</v>
      </c>
      <c r="E1" s="62" t="s">
        <v>4</v>
      </c>
      <c r="F1" s="62" t="s">
        <v>16</v>
      </c>
      <c r="G1" s="73" t="s">
        <v>5</v>
      </c>
      <c r="H1" s="63" t="s">
        <v>79</v>
      </c>
      <c r="I1" s="64" t="s">
        <v>100</v>
      </c>
      <c r="J1" s="65" t="s">
        <v>81</v>
      </c>
      <c r="K1" s="67" t="s">
        <v>101</v>
      </c>
      <c r="L1" s="66" t="s">
        <v>6</v>
      </c>
      <c r="M1" s="66" t="s">
        <v>7</v>
      </c>
    </row>
    <row r="2" spans="1:13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5.5" x14ac:dyDescent="0.25">
      <c r="A3" s="8" t="s">
        <v>27</v>
      </c>
      <c r="B3" s="10" t="s">
        <v>23</v>
      </c>
      <c r="C3" s="12" t="s">
        <v>25</v>
      </c>
      <c r="D3" s="24" t="s">
        <v>9</v>
      </c>
      <c r="E3" s="4">
        <v>46189</v>
      </c>
      <c r="F3" s="23" t="s">
        <v>18</v>
      </c>
      <c r="G3" s="69">
        <v>180</v>
      </c>
      <c r="H3" s="46">
        <v>180</v>
      </c>
      <c r="I3" s="41">
        <v>45812</v>
      </c>
      <c r="J3" s="18"/>
      <c r="K3" s="84">
        <v>45812</v>
      </c>
      <c r="L3" s="7" t="s">
        <v>26</v>
      </c>
      <c r="M3" s="5"/>
    </row>
    <row r="4" spans="1:13" x14ac:dyDescent="0.25">
      <c r="A4" s="9" t="s">
        <v>22</v>
      </c>
      <c r="B4" s="10" t="s">
        <v>19</v>
      </c>
      <c r="C4" s="12" t="s">
        <v>20</v>
      </c>
      <c r="D4" s="14" t="s">
        <v>8</v>
      </c>
      <c r="E4" s="3">
        <v>46173</v>
      </c>
      <c r="F4" s="28" t="s">
        <v>17</v>
      </c>
      <c r="G4" s="75">
        <v>1580</v>
      </c>
      <c r="H4" s="47"/>
      <c r="I4" s="43"/>
      <c r="J4" s="21"/>
      <c r="K4" s="85"/>
      <c r="L4" s="22" t="s">
        <v>21</v>
      </c>
      <c r="M4" s="20"/>
    </row>
    <row r="5" spans="1:13" ht="30" x14ac:dyDescent="0.25">
      <c r="A5" s="25" t="s">
        <v>36</v>
      </c>
      <c r="B5" s="26" t="s">
        <v>33</v>
      </c>
      <c r="C5" s="12" t="s">
        <v>34</v>
      </c>
      <c r="D5" s="14" t="s">
        <v>8</v>
      </c>
      <c r="E5" s="3">
        <v>46387</v>
      </c>
      <c r="F5" s="28" t="s">
        <v>17</v>
      </c>
      <c r="G5" s="76">
        <v>1885</v>
      </c>
      <c r="H5" s="47">
        <v>1855</v>
      </c>
      <c r="I5" s="43">
        <v>46107</v>
      </c>
      <c r="J5" s="21"/>
      <c r="K5" s="86">
        <v>46107</v>
      </c>
      <c r="L5" s="22" t="s">
        <v>35</v>
      </c>
      <c r="M5" s="20"/>
    </row>
    <row r="6" spans="1:13" ht="38.25" x14ac:dyDescent="0.25">
      <c r="A6" s="9" t="s">
        <v>39</v>
      </c>
      <c r="B6" s="10" t="s">
        <v>38</v>
      </c>
      <c r="C6" s="12" t="s">
        <v>37</v>
      </c>
      <c r="D6" s="14" t="s">
        <v>8</v>
      </c>
      <c r="E6" s="3">
        <v>46387</v>
      </c>
      <c r="F6" s="28" t="s">
        <v>17</v>
      </c>
      <c r="G6" s="75">
        <v>1400</v>
      </c>
      <c r="H6" s="48">
        <v>700</v>
      </c>
      <c r="I6" s="43">
        <v>46013</v>
      </c>
      <c r="J6" s="21"/>
      <c r="K6" s="85"/>
      <c r="L6" s="22"/>
      <c r="M6" s="20"/>
    </row>
    <row r="7" spans="1:13" x14ac:dyDescent="0.25">
      <c r="A7" s="57" t="s">
        <v>10</v>
      </c>
      <c r="B7" s="58" t="s">
        <v>11</v>
      </c>
      <c r="C7" s="12" t="s">
        <v>12</v>
      </c>
      <c r="D7" s="14" t="s">
        <v>8</v>
      </c>
      <c r="E7" s="3" t="s">
        <v>80</v>
      </c>
      <c r="F7" s="3"/>
      <c r="G7" s="72">
        <v>120000</v>
      </c>
      <c r="H7" s="45">
        <f>751.53+748.35+673.05+741.98+714.96+735.61+708.8+729.24+726.06+699.55+719.69+693.39+713.32+710.13+638.54+703.77+677.98+697.4</f>
        <v>12783.349999999997</v>
      </c>
      <c r="I7" s="42">
        <v>46172</v>
      </c>
      <c r="J7" s="17" t="s">
        <v>13</v>
      </c>
      <c r="K7" s="87"/>
      <c r="L7" s="6"/>
      <c r="M7" s="5"/>
    </row>
    <row r="8" spans="1:13" x14ac:dyDescent="0.25">
      <c r="A8" s="25" t="s">
        <v>31</v>
      </c>
      <c r="B8" s="26" t="s">
        <v>30</v>
      </c>
      <c r="C8" s="27" t="s">
        <v>28</v>
      </c>
      <c r="D8" s="14" t="s">
        <v>8</v>
      </c>
      <c r="E8" s="3">
        <v>46630</v>
      </c>
      <c r="F8" s="28" t="s">
        <v>32</v>
      </c>
      <c r="G8" s="77">
        <v>7200</v>
      </c>
      <c r="H8" s="47">
        <f>300+533.33+266.66+300+300+300+300+300</f>
        <v>2599.9899999999998</v>
      </c>
      <c r="I8" s="43">
        <v>46199</v>
      </c>
      <c r="J8" s="21"/>
      <c r="K8" s="85"/>
      <c r="L8" s="22" t="s">
        <v>29</v>
      </c>
      <c r="M8" s="20"/>
    </row>
    <row r="9" spans="1:13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2"/>
    </row>
    <row r="10" spans="1:13" ht="30" x14ac:dyDescent="0.25">
      <c r="A10" s="30" t="s">
        <v>63</v>
      </c>
      <c r="B10" s="31" t="s">
        <v>48</v>
      </c>
      <c r="C10" s="32" t="s">
        <v>40</v>
      </c>
      <c r="D10" s="33" t="s">
        <v>8</v>
      </c>
      <c r="E10" s="34">
        <v>46387</v>
      </c>
      <c r="F10" s="29"/>
      <c r="G10" s="83" t="s">
        <v>118</v>
      </c>
      <c r="H10" s="45">
        <v>450</v>
      </c>
      <c r="I10" s="40">
        <v>46162</v>
      </c>
      <c r="J10" s="19"/>
      <c r="K10" s="88"/>
      <c r="L10" s="5"/>
      <c r="M10" s="5"/>
    </row>
    <row r="11" spans="1:13" x14ac:dyDescent="0.25">
      <c r="A11" s="30"/>
      <c r="B11" s="35"/>
      <c r="C11" s="13"/>
      <c r="D11" s="33"/>
      <c r="E11" s="29"/>
      <c r="F11" s="29"/>
      <c r="G11" s="70"/>
      <c r="H11" s="45"/>
      <c r="I11" s="40"/>
      <c r="J11" s="19"/>
      <c r="K11" s="88"/>
      <c r="L11" s="5"/>
      <c r="M11" s="5"/>
    </row>
    <row r="12" spans="1:13" ht="30" x14ac:dyDescent="0.25">
      <c r="A12" s="30" t="s">
        <v>64</v>
      </c>
      <c r="B12" s="31" t="s">
        <v>41</v>
      </c>
      <c r="C12" s="36" t="s">
        <v>42</v>
      </c>
      <c r="D12" s="33" t="s">
        <v>8</v>
      </c>
      <c r="E12" s="34">
        <v>46387</v>
      </c>
      <c r="F12" s="29"/>
      <c r="G12" s="70">
        <v>320</v>
      </c>
      <c r="H12" s="45">
        <v>90.5</v>
      </c>
      <c r="I12" s="40">
        <v>46162</v>
      </c>
      <c r="J12" s="19"/>
      <c r="K12" s="88"/>
      <c r="L12" s="5"/>
      <c r="M12" s="5"/>
    </row>
    <row r="13" spans="1:13" x14ac:dyDescent="0.25">
      <c r="A13" s="30"/>
      <c r="B13" s="35"/>
      <c r="C13" s="13"/>
      <c r="D13" s="33"/>
      <c r="E13" s="29"/>
      <c r="F13" s="29"/>
      <c r="G13" s="70"/>
      <c r="H13" s="45"/>
      <c r="I13" s="40"/>
      <c r="J13" s="19"/>
      <c r="K13" s="88"/>
      <c r="L13" s="5"/>
      <c r="M13" s="5"/>
    </row>
    <row r="14" spans="1:13" ht="25.5" x14ac:dyDescent="0.25">
      <c r="A14" s="30" t="s">
        <v>78</v>
      </c>
      <c r="B14" s="35" t="s">
        <v>43</v>
      </c>
      <c r="C14" s="36" t="s">
        <v>44</v>
      </c>
      <c r="D14" s="33" t="s">
        <v>8</v>
      </c>
      <c r="E14" s="34">
        <v>46387</v>
      </c>
      <c r="F14" s="29"/>
      <c r="G14" s="72">
        <v>5500</v>
      </c>
      <c r="H14" s="45">
        <f>60+1269.87+1269.87+90.5</f>
        <v>2690.24</v>
      </c>
      <c r="I14" s="40">
        <v>46199</v>
      </c>
      <c r="J14" s="19"/>
      <c r="K14" s="88"/>
      <c r="L14" s="5"/>
      <c r="M14" s="5"/>
    </row>
    <row r="15" spans="1:13" x14ac:dyDescent="0.25">
      <c r="A15" s="30"/>
      <c r="B15" s="35"/>
      <c r="C15" s="13"/>
      <c r="D15" s="33"/>
      <c r="E15" s="29"/>
      <c r="F15" s="29"/>
      <c r="G15" s="70"/>
      <c r="H15" s="45"/>
      <c r="I15" s="40"/>
      <c r="J15" s="19"/>
      <c r="K15" s="88"/>
      <c r="L15" s="5"/>
      <c r="M15" s="5"/>
    </row>
    <row r="16" spans="1:13" ht="30" x14ac:dyDescent="0.25">
      <c r="A16" s="30" t="s">
        <v>65</v>
      </c>
      <c r="B16" s="31" t="s">
        <v>45</v>
      </c>
      <c r="C16" s="36" t="s">
        <v>46</v>
      </c>
      <c r="D16" s="33" t="s">
        <v>8</v>
      </c>
      <c r="E16" s="34">
        <v>46387</v>
      </c>
      <c r="F16" s="29"/>
      <c r="G16" s="70">
        <v>600</v>
      </c>
      <c r="H16" s="45">
        <v>151.74</v>
      </c>
      <c r="I16" s="40">
        <v>46107</v>
      </c>
      <c r="J16" s="19"/>
      <c r="K16" s="88"/>
      <c r="L16" s="5"/>
      <c r="M16" s="5"/>
    </row>
    <row r="17" spans="1:13" x14ac:dyDescent="0.25">
      <c r="A17" s="30"/>
      <c r="B17" s="35"/>
      <c r="C17" s="13"/>
      <c r="D17" s="33"/>
      <c r="E17" s="29"/>
      <c r="F17" s="29"/>
      <c r="G17" s="70"/>
      <c r="H17" s="45"/>
      <c r="I17" s="40"/>
      <c r="J17" s="19"/>
      <c r="K17" s="88"/>
      <c r="L17" s="5"/>
      <c r="M17" s="5"/>
    </row>
    <row r="18" spans="1:13" ht="30" x14ac:dyDescent="0.25">
      <c r="A18" s="30" t="s">
        <v>67</v>
      </c>
      <c r="B18" s="35" t="s">
        <v>47</v>
      </c>
      <c r="C18" s="36" t="s">
        <v>66</v>
      </c>
      <c r="D18" s="33" t="s">
        <v>8</v>
      </c>
      <c r="E18" s="34">
        <v>46387</v>
      </c>
      <c r="F18" s="29"/>
      <c r="G18" s="70">
        <v>2000</v>
      </c>
      <c r="H18" s="45">
        <v>1720.01</v>
      </c>
      <c r="I18" s="40">
        <v>46113</v>
      </c>
      <c r="J18" s="19"/>
      <c r="K18" s="88">
        <v>46113</v>
      </c>
      <c r="L18" s="5"/>
      <c r="M18" s="5"/>
    </row>
    <row r="19" spans="1:13" x14ac:dyDescent="0.25">
      <c r="A19" s="30"/>
      <c r="B19" s="35"/>
      <c r="C19" s="13"/>
      <c r="D19" s="33"/>
      <c r="E19" s="29"/>
      <c r="F19" s="29"/>
      <c r="G19" s="70"/>
      <c r="H19" s="45"/>
      <c r="I19" s="40"/>
      <c r="J19" s="19"/>
      <c r="K19" s="88"/>
      <c r="L19" s="5"/>
      <c r="M19" s="5"/>
    </row>
    <row r="20" spans="1:13" ht="30" x14ac:dyDescent="0.25">
      <c r="A20" s="30" t="s">
        <v>68</v>
      </c>
      <c r="B20" s="35" t="s">
        <v>50</v>
      </c>
      <c r="C20" s="36" t="s">
        <v>49</v>
      </c>
      <c r="D20" s="33" t="s">
        <v>8</v>
      </c>
      <c r="E20" s="34">
        <v>46387</v>
      </c>
      <c r="F20" s="29"/>
      <c r="G20" s="70">
        <v>1000</v>
      </c>
      <c r="H20" s="45">
        <f>155+845</f>
        <v>1000</v>
      </c>
      <c r="I20" s="40">
        <v>46114</v>
      </c>
      <c r="J20" s="19"/>
      <c r="K20" s="88">
        <v>46114</v>
      </c>
      <c r="L20" s="5"/>
      <c r="M20" s="5"/>
    </row>
    <row r="21" spans="1:13" x14ac:dyDescent="0.25">
      <c r="A21" s="30"/>
      <c r="B21" s="35"/>
      <c r="C21" s="13"/>
      <c r="D21" s="33"/>
      <c r="E21" s="29"/>
      <c r="F21" s="29"/>
      <c r="G21" s="70"/>
      <c r="H21" s="45"/>
      <c r="I21" s="40"/>
      <c r="J21" s="19"/>
      <c r="K21" s="88"/>
      <c r="L21" s="5"/>
      <c r="M21" s="5"/>
    </row>
    <row r="22" spans="1:13" x14ac:dyDescent="0.25">
      <c r="A22" s="30" t="s">
        <v>69</v>
      </c>
      <c r="B22" s="31" t="s">
        <v>51</v>
      </c>
      <c r="C22" s="37" t="s">
        <v>52</v>
      </c>
      <c r="D22" s="33" t="s">
        <v>8</v>
      </c>
      <c r="E22" s="34">
        <v>46387</v>
      </c>
      <c r="F22" s="29"/>
      <c r="G22" s="70">
        <v>600</v>
      </c>
      <c r="H22" s="45">
        <f>70+158</f>
        <v>228</v>
      </c>
      <c r="I22" s="40">
        <v>46146</v>
      </c>
      <c r="J22" s="19"/>
      <c r="K22" s="88"/>
      <c r="L22" s="5"/>
      <c r="M22" s="5"/>
    </row>
    <row r="23" spans="1:13" x14ac:dyDescent="0.25">
      <c r="A23" s="30"/>
      <c r="B23" s="35"/>
      <c r="C23" s="13"/>
      <c r="D23" s="33"/>
      <c r="E23" s="29"/>
      <c r="F23" s="29"/>
      <c r="G23" s="70"/>
      <c r="H23" s="45"/>
      <c r="I23" s="40"/>
      <c r="J23" s="19"/>
      <c r="K23" s="88"/>
      <c r="L23" s="5"/>
      <c r="M23" s="5"/>
    </row>
    <row r="24" spans="1:13" x14ac:dyDescent="0.25">
      <c r="A24" s="30" t="s">
        <v>70</v>
      </c>
      <c r="B24" s="35" t="s">
        <v>53</v>
      </c>
      <c r="C24" s="37" t="s">
        <v>52</v>
      </c>
      <c r="D24" s="33" t="s">
        <v>8</v>
      </c>
      <c r="E24" s="34">
        <v>46387</v>
      </c>
      <c r="F24" s="29"/>
      <c r="G24" s="70">
        <v>280</v>
      </c>
      <c r="H24" s="45"/>
      <c r="I24" s="40"/>
      <c r="J24" s="19"/>
      <c r="K24" s="88"/>
      <c r="L24" s="5"/>
      <c r="M24" s="5"/>
    </row>
    <row r="25" spans="1:13" x14ac:dyDescent="0.25">
      <c r="A25" s="30"/>
      <c r="B25" s="35"/>
      <c r="C25" s="13"/>
      <c r="D25" s="33"/>
      <c r="E25" s="29"/>
      <c r="F25" s="29"/>
      <c r="G25" s="70"/>
      <c r="H25" s="45"/>
      <c r="I25" s="40"/>
      <c r="J25" s="19"/>
      <c r="K25" s="88"/>
      <c r="L25" s="5"/>
      <c r="M25" s="5"/>
    </row>
    <row r="26" spans="1:13" ht="25.5" x14ac:dyDescent="0.25">
      <c r="A26" s="30" t="s">
        <v>71</v>
      </c>
      <c r="B26" s="35" t="s">
        <v>54</v>
      </c>
      <c r="C26" s="32" t="s">
        <v>55</v>
      </c>
      <c r="D26" s="33" t="s">
        <v>8</v>
      </c>
      <c r="E26" s="34">
        <v>46387</v>
      </c>
      <c r="F26" s="29"/>
      <c r="G26" s="70">
        <v>100</v>
      </c>
      <c r="H26" s="45"/>
      <c r="I26" s="40"/>
      <c r="J26" s="19"/>
      <c r="K26" s="88"/>
      <c r="L26" s="5"/>
      <c r="M26" s="5"/>
    </row>
    <row r="27" spans="1:13" x14ac:dyDescent="0.25">
      <c r="A27" s="30"/>
      <c r="B27" s="35"/>
      <c r="C27" s="13"/>
      <c r="D27" s="33"/>
      <c r="E27" s="29"/>
      <c r="F27" s="29"/>
      <c r="G27" s="70"/>
      <c r="H27" s="45"/>
      <c r="I27" s="40"/>
      <c r="J27" s="19"/>
      <c r="K27" s="88"/>
      <c r="L27" s="5"/>
      <c r="M27" s="5"/>
    </row>
    <row r="28" spans="1:13" ht="25.5" x14ac:dyDescent="0.25">
      <c r="A28" s="30" t="s">
        <v>72</v>
      </c>
      <c r="B28" s="35" t="s">
        <v>56</v>
      </c>
      <c r="C28" s="36" t="s">
        <v>57</v>
      </c>
      <c r="D28" s="33" t="s">
        <v>8</v>
      </c>
      <c r="E28" s="34">
        <v>46387</v>
      </c>
      <c r="F28" s="29"/>
      <c r="G28" s="70">
        <v>900</v>
      </c>
      <c r="H28" s="45"/>
      <c r="I28" s="40"/>
      <c r="J28" s="19"/>
      <c r="K28" s="88"/>
      <c r="L28" s="5"/>
      <c r="M28" s="5"/>
    </row>
    <row r="29" spans="1:13" x14ac:dyDescent="0.25">
      <c r="A29" s="30"/>
      <c r="B29" s="35"/>
      <c r="C29" s="13"/>
      <c r="D29" s="33"/>
      <c r="E29" s="29"/>
      <c r="F29" s="29"/>
      <c r="G29" s="70"/>
      <c r="H29" s="45"/>
      <c r="I29" s="40"/>
      <c r="J29" s="19"/>
      <c r="K29" s="88"/>
      <c r="L29" s="5"/>
      <c r="M29" s="5"/>
    </row>
    <row r="30" spans="1:13" ht="45" x14ac:dyDescent="0.25">
      <c r="A30" s="30" t="s">
        <v>75</v>
      </c>
      <c r="B30" s="35" t="s">
        <v>58</v>
      </c>
      <c r="C30" s="36" t="s">
        <v>59</v>
      </c>
      <c r="D30" s="33" t="s">
        <v>8</v>
      </c>
      <c r="E30" s="34">
        <v>46387</v>
      </c>
      <c r="F30" s="29"/>
      <c r="G30" s="70">
        <v>1500</v>
      </c>
      <c r="H30" s="45">
        <v>300</v>
      </c>
      <c r="I30" s="40">
        <v>46162</v>
      </c>
      <c r="J30" s="19"/>
      <c r="K30" s="88"/>
      <c r="L30" s="5"/>
      <c r="M30" s="5"/>
    </row>
    <row r="31" spans="1:13" x14ac:dyDescent="0.25">
      <c r="A31" s="30"/>
      <c r="B31" s="35"/>
      <c r="C31" s="13"/>
      <c r="D31" s="33"/>
      <c r="E31" s="29"/>
      <c r="F31" s="29"/>
      <c r="G31" s="70"/>
      <c r="H31" s="45"/>
      <c r="I31" s="40"/>
      <c r="J31" s="19"/>
      <c r="K31" s="88"/>
      <c r="L31" s="5"/>
      <c r="M31" s="5"/>
    </row>
    <row r="32" spans="1:13" ht="30" x14ac:dyDescent="0.25">
      <c r="A32" s="30" t="s">
        <v>77</v>
      </c>
      <c r="B32" s="31" t="s">
        <v>60</v>
      </c>
      <c r="C32" s="36" t="s">
        <v>61</v>
      </c>
      <c r="D32" s="33" t="s">
        <v>8</v>
      </c>
      <c r="E32" s="34">
        <v>46387</v>
      </c>
      <c r="F32" s="38" t="s">
        <v>76</v>
      </c>
      <c r="G32" s="70">
        <v>1560</v>
      </c>
      <c r="H32" s="45"/>
      <c r="I32" s="40"/>
      <c r="J32" s="19"/>
      <c r="K32" s="88"/>
      <c r="L32" s="5"/>
      <c r="M32" s="5"/>
    </row>
    <row r="33" spans="1:13" x14ac:dyDescent="0.25">
      <c r="A33" s="30"/>
      <c r="B33" s="35"/>
      <c r="C33" s="13"/>
      <c r="D33" s="33"/>
      <c r="E33" s="29"/>
      <c r="F33" s="29"/>
      <c r="G33" s="70"/>
      <c r="H33" s="45"/>
      <c r="I33" s="40"/>
      <c r="J33" s="19"/>
      <c r="K33" s="88"/>
      <c r="L33" s="5"/>
      <c r="M33" s="5"/>
    </row>
    <row r="34" spans="1:13" ht="30" x14ac:dyDescent="0.25">
      <c r="A34" s="30" t="s">
        <v>74</v>
      </c>
      <c r="B34" s="31" t="s">
        <v>62</v>
      </c>
      <c r="C34" s="36" t="s">
        <v>73</v>
      </c>
      <c r="D34" s="33" t="s">
        <v>8</v>
      </c>
      <c r="E34" s="34">
        <v>46387</v>
      </c>
      <c r="F34" s="29"/>
      <c r="G34" s="70">
        <v>2000</v>
      </c>
      <c r="H34" s="45">
        <v>117.14</v>
      </c>
      <c r="I34" s="40">
        <v>46051</v>
      </c>
      <c r="J34" s="19"/>
      <c r="K34" s="88"/>
      <c r="L34" s="5"/>
      <c r="M34" s="5"/>
    </row>
    <row r="35" spans="1:13" x14ac:dyDescent="0.25">
      <c r="A35" s="68"/>
      <c r="B35" s="49"/>
      <c r="C35" s="50"/>
      <c r="D35" s="15"/>
      <c r="E35" s="51"/>
      <c r="F35" s="2"/>
      <c r="G35" s="71"/>
      <c r="H35" s="44"/>
      <c r="I35" s="39"/>
      <c r="J35" s="16"/>
      <c r="K35" s="89"/>
      <c r="L35" s="1"/>
      <c r="M35" s="1"/>
    </row>
    <row r="36" spans="1:13" ht="45" x14ac:dyDescent="0.25">
      <c r="A36" s="52" t="s">
        <v>83</v>
      </c>
      <c r="B36" s="53" t="s">
        <v>82</v>
      </c>
      <c r="C36" s="54" t="s">
        <v>85</v>
      </c>
      <c r="D36" s="55" t="s">
        <v>8</v>
      </c>
      <c r="E36" s="34">
        <v>46387</v>
      </c>
      <c r="F36" s="56" t="s">
        <v>84</v>
      </c>
      <c r="G36" s="72">
        <v>50000</v>
      </c>
      <c r="H36" s="45"/>
      <c r="I36" s="40"/>
      <c r="J36" s="19"/>
      <c r="K36" s="88"/>
      <c r="L36" s="5"/>
      <c r="M36" s="5"/>
    </row>
    <row r="37" spans="1:13" x14ac:dyDescent="0.25">
      <c r="A37" s="30"/>
      <c r="B37" s="31"/>
      <c r="C37" s="36"/>
      <c r="D37" s="33"/>
      <c r="E37" s="34"/>
      <c r="F37" s="29"/>
      <c r="G37" s="70"/>
      <c r="H37" s="45"/>
      <c r="I37" s="40"/>
      <c r="J37" s="19"/>
      <c r="K37" s="88"/>
      <c r="L37" s="5"/>
      <c r="M37" s="5"/>
    </row>
    <row r="38" spans="1:13" ht="30" x14ac:dyDescent="0.25">
      <c r="A38" s="30" t="s">
        <v>87</v>
      </c>
      <c r="B38" s="31" t="s">
        <v>86</v>
      </c>
      <c r="C38" s="36" t="s">
        <v>14</v>
      </c>
      <c r="D38" s="55" t="s">
        <v>8</v>
      </c>
      <c r="E38" s="34">
        <v>46204</v>
      </c>
      <c r="F38" s="78" t="s">
        <v>88</v>
      </c>
      <c r="G38" s="70">
        <v>4950</v>
      </c>
      <c r="H38" s="45">
        <f>2000+2000</f>
        <v>4000</v>
      </c>
      <c r="I38" s="40">
        <v>46199</v>
      </c>
      <c r="J38" s="19"/>
      <c r="K38" s="88"/>
      <c r="L38" s="5"/>
      <c r="M38" s="5"/>
    </row>
    <row r="39" spans="1:13" x14ac:dyDescent="0.25">
      <c r="A39" s="30"/>
      <c r="B39" s="31"/>
      <c r="C39" s="36"/>
      <c r="D39" s="55"/>
      <c r="E39" s="34"/>
      <c r="F39" s="78"/>
      <c r="G39" s="70"/>
      <c r="H39" s="45"/>
      <c r="I39" s="40"/>
      <c r="J39" s="19"/>
      <c r="K39" s="88"/>
      <c r="L39" s="5"/>
      <c r="M39" s="5"/>
    </row>
    <row r="40" spans="1:13" ht="30" x14ac:dyDescent="0.25">
      <c r="A40" s="30" t="s">
        <v>119</v>
      </c>
      <c r="B40" s="53" t="s">
        <v>107</v>
      </c>
      <c r="C40" s="36" t="s">
        <v>105</v>
      </c>
      <c r="D40" s="96" t="s">
        <v>8</v>
      </c>
      <c r="E40" s="98">
        <v>46387</v>
      </c>
      <c r="F40" s="100" t="s">
        <v>111</v>
      </c>
      <c r="G40" s="74">
        <v>1500</v>
      </c>
      <c r="H40" s="45">
        <v>700</v>
      </c>
      <c r="I40" s="40">
        <v>46135</v>
      </c>
      <c r="J40" s="19"/>
      <c r="K40" s="88"/>
      <c r="L40" s="5"/>
      <c r="M40" s="5"/>
    </row>
    <row r="41" spans="1:13" ht="30" x14ac:dyDescent="0.25">
      <c r="A41" s="30" t="s">
        <v>108</v>
      </c>
      <c r="B41" s="53" t="s">
        <v>107</v>
      </c>
      <c r="C41" s="36" t="s">
        <v>106</v>
      </c>
      <c r="D41" s="97"/>
      <c r="E41" s="99"/>
      <c r="F41" s="101"/>
      <c r="G41" s="74">
        <v>1000</v>
      </c>
      <c r="H41" s="45"/>
      <c r="I41" s="40"/>
      <c r="J41" s="19"/>
      <c r="K41" s="88"/>
      <c r="L41" s="5"/>
      <c r="M41" s="5"/>
    </row>
    <row r="42" spans="1:13" x14ac:dyDescent="0.25">
      <c r="A42" s="30"/>
      <c r="B42" s="53"/>
      <c r="C42" s="36"/>
      <c r="D42" s="55"/>
      <c r="E42" s="34"/>
      <c r="F42" s="78"/>
      <c r="G42" s="70"/>
      <c r="H42" s="45"/>
      <c r="I42" s="40"/>
      <c r="J42" s="19"/>
      <c r="K42" s="88"/>
      <c r="L42" s="5"/>
      <c r="M42" s="5"/>
    </row>
    <row r="43" spans="1:13" ht="25.5" x14ac:dyDescent="0.25">
      <c r="A43" s="30" t="s">
        <v>112</v>
      </c>
      <c r="B43" s="53" t="s">
        <v>109</v>
      </c>
      <c r="C43" s="82" t="s">
        <v>103</v>
      </c>
      <c r="D43" s="55" t="s">
        <v>8</v>
      </c>
      <c r="E43" s="34">
        <v>46387</v>
      </c>
      <c r="F43" s="78" t="s">
        <v>110</v>
      </c>
      <c r="G43" s="70" t="s">
        <v>102</v>
      </c>
      <c r="H43" s="45">
        <v>250</v>
      </c>
      <c r="I43" s="40">
        <v>46135</v>
      </c>
      <c r="J43" s="19"/>
      <c r="K43" s="88"/>
      <c r="L43" s="5"/>
      <c r="M43" s="5"/>
    </row>
    <row r="44" spans="1:13" x14ac:dyDescent="0.25">
      <c r="A44" s="30"/>
      <c r="B44" s="53"/>
      <c r="C44" s="36"/>
      <c r="D44" s="55"/>
      <c r="E44" s="34"/>
      <c r="F44" s="78"/>
      <c r="G44" s="70"/>
      <c r="H44" s="45"/>
      <c r="I44" s="40"/>
      <c r="J44" s="19"/>
      <c r="K44" s="88"/>
      <c r="L44" s="5"/>
      <c r="M44" s="5"/>
    </row>
    <row r="45" spans="1:13" ht="45" x14ac:dyDescent="0.25">
      <c r="A45" s="30" t="s">
        <v>114</v>
      </c>
      <c r="B45" s="53" t="s">
        <v>113</v>
      </c>
      <c r="C45" s="36" t="s">
        <v>104</v>
      </c>
      <c r="D45" s="55" t="s">
        <v>8</v>
      </c>
      <c r="E45" s="34">
        <v>46387</v>
      </c>
      <c r="F45" s="78" t="s">
        <v>110</v>
      </c>
      <c r="G45" s="70" t="s">
        <v>102</v>
      </c>
      <c r="H45" s="45">
        <v>187</v>
      </c>
      <c r="I45" s="40">
        <v>46135</v>
      </c>
      <c r="J45" s="19"/>
      <c r="K45" s="88"/>
      <c r="L45" s="5"/>
      <c r="M45" s="5"/>
    </row>
    <row r="46" spans="1:13" x14ac:dyDescent="0.25">
      <c r="A46" s="30"/>
      <c r="B46" s="31"/>
      <c r="C46" s="36"/>
      <c r="D46" s="55"/>
      <c r="E46" s="34"/>
      <c r="F46" s="78"/>
      <c r="G46" s="70"/>
      <c r="H46" s="45"/>
      <c r="I46" s="40"/>
      <c r="J46" s="19"/>
      <c r="K46" s="88"/>
      <c r="L46" s="5"/>
      <c r="M46" s="5"/>
    </row>
    <row r="47" spans="1:13" ht="30" x14ac:dyDescent="0.25">
      <c r="A47" s="30" t="s">
        <v>117</v>
      </c>
      <c r="B47" s="31" t="s">
        <v>115</v>
      </c>
      <c r="C47" s="36" t="s">
        <v>24</v>
      </c>
      <c r="D47" s="55" t="s">
        <v>8</v>
      </c>
      <c r="E47" s="34">
        <v>46122</v>
      </c>
      <c r="F47" s="78" t="s">
        <v>116</v>
      </c>
      <c r="G47" s="70">
        <v>230</v>
      </c>
      <c r="H47" s="45">
        <v>230</v>
      </c>
      <c r="I47" s="40">
        <v>46135</v>
      </c>
      <c r="J47" s="19"/>
      <c r="K47" s="88">
        <v>46135</v>
      </c>
      <c r="L47" s="5"/>
      <c r="M47" s="5"/>
    </row>
    <row r="48" spans="1:13" x14ac:dyDescent="0.25">
      <c r="A48" s="30"/>
      <c r="B48" s="31"/>
      <c r="C48" s="36"/>
      <c r="D48" s="55"/>
      <c r="E48" s="34"/>
      <c r="F48" s="78"/>
      <c r="G48" s="70"/>
      <c r="H48" s="45"/>
      <c r="I48" s="40"/>
      <c r="J48" s="19"/>
      <c r="K48" s="88"/>
      <c r="L48" s="5"/>
      <c r="M48" s="5"/>
    </row>
    <row r="49" spans="1:13" ht="30" x14ac:dyDescent="0.25">
      <c r="A49" s="30" t="s">
        <v>122</v>
      </c>
      <c r="B49" s="31" t="s">
        <v>121</v>
      </c>
      <c r="C49" s="36" t="s">
        <v>25</v>
      </c>
      <c r="D49" s="55" t="s">
        <v>8</v>
      </c>
      <c r="E49" s="34">
        <v>46554</v>
      </c>
      <c r="F49" s="78" t="s">
        <v>120</v>
      </c>
      <c r="G49" s="70">
        <v>180</v>
      </c>
      <c r="H49" s="45">
        <v>180</v>
      </c>
      <c r="I49" s="40">
        <v>46163</v>
      </c>
      <c r="J49" s="19"/>
      <c r="K49" s="88"/>
      <c r="L49" s="5"/>
      <c r="M49" s="5"/>
    </row>
    <row r="50" spans="1:13" x14ac:dyDescent="0.25">
      <c r="A50" s="30"/>
      <c r="B50" s="31"/>
      <c r="C50" s="36"/>
      <c r="D50" s="55"/>
      <c r="E50" s="34"/>
      <c r="F50" s="78"/>
      <c r="G50" s="70"/>
      <c r="H50" s="45"/>
      <c r="I50" s="40"/>
      <c r="J50" s="19"/>
      <c r="K50" s="88"/>
      <c r="L50" s="5"/>
      <c r="M50" s="5"/>
    </row>
    <row r="51" spans="1:13" x14ac:dyDescent="0.25">
      <c r="A51" s="30"/>
      <c r="B51" s="31"/>
      <c r="C51" s="36"/>
      <c r="D51" s="55"/>
      <c r="E51" s="34"/>
      <c r="F51" s="78"/>
      <c r="G51" s="70"/>
      <c r="H51" s="45"/>
      <c r="I51" s="40"/>
      <c r="J51" s="19"/>
      <c r="K51" s="88"/>
      <c r="L51" s="5"/>
      <c r="M51" s="5"/>
    </row>
    <row r="52" spans="1:13" x14ac:dyDescent="0.25">
      <c r="A52" s="30"/>
      <c r="B52" s="31"/>
      <c r="C52" s="36"/>
      <c r="D52" s="55"/>
      <c r="E52" s="34"/>
      <c r="F52" s="78"/>
      <c r="G52" s="70"/>
      <c r="H52" s="45"/>
      <c r="I52" s="40"/>
      <c r="J52" s="19"/>
      <c r="K52" s="88"/>
      <c r="L52" s="5"/>
      <c r="M52" s="5"/>
    </row>
    <row r="53" spans="1:13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5"/>
    </row>
    <row r="54" spans="1:13" x14ac:dyDescent="0.25">
      <c r="A54" s="80" t="s">
        <v>94</v>
      </c>
      <c r="B54" s="81" t="s">
        <v>89</v>
      </c>
      <c r="C54" s="36" t="s">
        <v>15</v>
      </c>
      <c r="D54" s="33" t="s">
        <v>8</v>
      </c>
      <c r="E54" s="34">
        <v>46387</v>
      </c>
      <c r="F54" s="78" t="s">
        <v>93</v>
      </c>
      <c r="G54" s="70">
        <v>4000</v>
      </c>
      <c r="H54" s="45">
        <f>339.07+44.42+357.35+43.23</f>
        <v>784.07</v>
      </c>
      <c r="I54" s="40">
        <v>46111</v>
      </c>
      <c r="J54" s="19"/>
      <c r="K54" s="88"/>
      <c r="L54" s="5"/>
      <c r="M54" s="5"/>
    </row>
    <row r="55" spans="1:13" ht="30" x14ac:dyDescent="0.25">
      <c r="A55" s="80" t="s">
        <v>96</v>
      </c>
      <c r="B55" s="81" t="s">
        <v>90</v>
      </c>
      <c r="C55" s="36" t="s">
        <v>91</v>
      </c>
      <c r="D55" s="33" t="s">
        <v>8</v>
      </c>
      <c r="E55" s="34">
        <v>46387</v>
      </c>
      <c r="F55" s="78" t="s">
        <v>95</v>
      </c>
      <c r="G55" s="70">
        <v>2500</v>
      </c>
      <c r="H55" s="45">
        <f>333.02+333.02</f>
        <v>666.04</v>
      </c>
      <c r="I55" s="40">
        <v>46141</v>
      </c>
      <c r="J55" s="19"/>
      <c r="K55" s="88"/>
      <c r="L55" s="5"/>
      <c r="M55" s="5"/>
    </row>
    <row r="56" spans="1:13" x14ac:dyDescent="0.25">
      <c r="A56" s="80" t="s">
        <v>98</v>
      </c>
      <c r="B56" s="81" t="s">
        <v>97</v>
      </c>
      <c r="C56" s="36" t="s">
        <v>92</v>
      </c>
      <c r="D56" s="33" t="s">
        <v>8</v>
      </c>
      <c r="E56" s="34">
        <v>47664</v>
      </c>
      <c r="F56" s="78" t="s">
        <v>99</v>
      </c>
      <c r="G56" s="70">
        <v>18500</v>
      </c>
      <c r="H56" s="45">
        <f>1213.5+1213.5</f>
        <v>2427</v>
      </c>
      <c r="I56" s="40">
        <v>46135</v>
      </c>
      <c r="J56" s="19"/>
      <c r="K56" s="88"/>
      <c r="L56" s="5"/>
      <c r="M56" s="5"/>
    </row>
    <row r="57" spans="1:13" x14ac:dyDescent="0.25">
      <c r="A57" s="30"/>
      <c r="B57" s="79"/>
      <c r="C57" s="36"/>
      <c r="D57" s="33"/>
      <c r="E57" s="34"/>
      <c r="F57" s="29"/>
      <c r="G57" s="70"/>
      <c r="H57" s="45"/>
      <c r="I57" s="40"/>
      <c r="J57" s="19"/>
      <c r="K57" s="88"/>
      <c r="L57" s="5"/>
      <c r="M57" s="5"/>
    </row>
    <row r="58" spans="1:13" x14ac:dyDescent="0.25">
      <c r="A58" s="11"/>
      <c r="B58" s="49"/>
      <c r="C58" s="50"/>
      <c r="D58" s="15"/>
      <c r="E58" s="51"/>
      <c r="F58" s="2"/>
      <c r="G58" s="71"/>
      <c r="H58" s="44"/>
      <c r="I58" s="39"/>
      <c r="J58" s="16"/>
      <c r="K58" s="89"/>
      <c r="L58" s="1"/>
      <c r="M58" s="1"/>
    </row>
  </sheetData>
  <mergeCells count="6">
    <mergeCell ref="A9:M9"/>
    <mergeCell ref="A2:M2"/>
    <mergeCell ref="A53:M53"/>
    <mergeCell ref="D40:D41"/>
    <mergeCell ref="E40:E41"/>
    <mergeCell ref="F40:F41"/>
  </mergeCells>
  <hyperlinks>
    <hyperlink ref="L8" r:id="rId1" xr:uid="{38E3C207-0EF4-4B1A-9125-D4B6B4877C95}"/>
    <hyperlink ref="L5" r:id="rId2" xr:uid="{FC5BEC68-CE9F-481E-BEA3-F1540B61F765}"/>
    <hyperlink ref="L4" r:id="rId3" xr:uid="{D7641DDA-6D08-43D9-8135-E2F9679E4A31}"/>
    <hyperlink ref="L3" r:id="rId4" xr:uid="{7EF19C67-BA2D-42ED-8A43-CE7B67A87A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4" ma:contentTypeDescription="Creare un nuovo documento." ma:contentTypeScope="" ma:versionID="d2f6d605c430f92c9b3315f223686c8a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0e13c35697ba5cafc658917e1d56293c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DE091-1578-405A-A66F-3F85A02D8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2026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2026-06-26T09:02:10Z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